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2" sheetId="6" r:id="rId1"/>
    <sheet name="3" sheetId="8" r:id="rId2"/>
    <sheet name="4" sheetId="3" r:id="rId3"/>
    <sheet name="5" sheetId="4" r:id="rId4"/>
  </sheets>
  <definedNames>
    <definedName name="_xlnm._FilterDatabase" localSheetId="1" hidden="1">'3'!$A$7:$AL$80</definedName>
    <definedName name="_xlnm._FilterDatabase" localSheetId="2" hidden="1">'4'!$A$6:$IV$6</definedName>
    <definedName name="_xlnm._FilterDatabase" localSheetId="3" hidden="1">'5'!$A$7:$M$18</definedName>
    <definedName name="_xlnm.Print_Titles" localSheetId="0">'2'!$4:$6</definedName>
    <definedName name="_xlnm.Print_Titles" localSheetId="2">'4'!$4:$6</definedName>
    <definedName name="_xlnm.Print_Area" localSheetId="2">'4'!$A$1:$S$6</definedName>
    <definedName name="_xlnm.Print_Titles" localSheetId="1">'3'!$4:$6</definedName>
    <definedName name="_xlnm.Print_Area" localSheetId="0">'2'!$A$1:$O$7</definedName>
    <definedName name="_xlnm.Print_Area" localSheetId="3">'5'!$A$1:$M$18</definedName>
    <definedName name="_xlnm.Print_Titles" localSheetId="3">'5'!$4:$7</definedName>
    <definedName name="_xlnm.Print_Area" localSheetId="1">'3'!$A$1:$AE$80</definedName>
  </definedNames>
  <calcPr calcId="144525"/>
</workbook>
</file>

<file path=xl/sharedStrings.xml><?xml version="1.0" encoding="utf-8"?>
<sst xmlns="http://schemas.openxmlformats.org/spreadsheetml/2006/main" count="841" uniqueCount="238">
  <si>
    <t>附件2</t>
  </si>
  <si>
    <t>2024年州本级部门预算非税收入调整表</t>
  </si>
  <si>
    <t>单位:万元</t>
  </si>
  <si>
    <t>单位编码</t>
  </si>
  <si>
    <t>单位名称</t>
  </si>
  <si>
    <t>收入科目编码</t>
  </si>
  <si>
    <t>收入科目
名称</t>
  </si>
  <si>
    <t>年初预算数</t>
  </si>
  <si>
    <t>预算调整数</t>
  </si>
  <si>
    <t>与年初预算比较</t>
  </si>
  <si>
    <t>备注</t>
  </si>
  <si>
    <t>征收总计</t>
  </si>
  <si>
    <t>政府
统筹额</t>
  </si>
  <si>
    <t>单位
留用额</t>
  </si>
  <si>
    <t>政府统筹额</t>
  </si>
  <si>
    <t>单位留用额</t>
  </si>
  <si>
    <t>小计</t>
  </si>
  <si>
    <t>其中：上年结转</t>
  </si>
  <si>
    <t>无</t>
  </si>
  <si>
    <t>附件3</t>
  </si>
  <si>
    <t>2024年州本级部门政府采购预算调整表</t>
  </si>
  <si>
    <t>单位：万元</t>
  </si>
  <si>
    <t>单位代码</t>
  </si>
  <si>
    <t>项目名称</t>
  </si>
  <si>
    <t>采购编码</t>
  </si>
  <si>
    <t>采购品目</t>
  </si>
  <si>
    <t>经济科目</t>
  </si>
  <si>
    <t>起始时间</t>
  </si>
  <si>
    <t>完成时间</t>
  </si>
  <si>
    <t>采购数量</t>
  </si>
  <si>
    <t>计量单位</t>
  </si>
  <si>
    <t>是否会议、培训或网络租赁</t>
  </si>
  <si>
    <t>是否适宜面向中小企业</t>
  </si>
  <si>
    <t>是否含有纳入审批管理的信息化产品</t>
  </si>
  <si>
    <t>采购项目总投资</t>
  </si>
  <si>
    <t>其中：当年预算安排金额</t>
  </si>
  <si>
    <t>其中：非当年预算安排金额</t>
  </si>
  <si>
    <t>总计</t>
  </si>
  <si>
    <t>一般公共预算拨款</t>
  </si>
  <si>
    <t>政府性基金预算</t>
  </si>
  <si>
    <t>国有资本经营预算</t>
  </si>
  <si>
    <t>财政专户管理资金</t>
  </si>
  <si>
    <t>上级财政补助收入</t>
  </si>
  <si>
    <t>单位资金</t>
  </si>
  <si>
    <t>上年结转结余</t>
  </si>
  <si>
    <t>以前年度</t>
  </si>
  <si>
    <t>以后年度</t>
  </si>
  <si>
    <t>经费拨款</t>
  </si>
  <si>
    <t>纳入预算管理的非税收入</t>
  </si>
  <si>
    <t>事业收入</t>
  </si>
  <si>
    <t>事业单位经营收入</t>
  </si>
  <si>
    <t>上级单位补助收入</t>
  </si>
  <si>
    <t>附属单位上缴收入</t>
  </si>
  <si>
    <t>其他收入</t>
  </si>
  <si>
    <t>**</t>
  </si>
  <si>
    <t>州文化旅游广电局</t>
  </si>
  <si>
    <t>LED显示屏</t>
  </si>
  <si>
    <t>2024.7.25</t>
  </si>
  <si>
    <t>2024.11.1</t>
  </si>
  <si>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</si>
  <si>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否</t>
    </r>
  </si>
  <si>
    <r>
      <rPr>
        <sz val="10"/>
        <rFont val="宋体"/>
        <charset val="134"/>
      </rPr>
      <t>是</t>
    </r>
  </si>
  <si>
    <t>湘西自治州脱贫县基层全民艺术普及服务提质增效建设</t>
  </si>
  <si>
    <t>105A1102基本公共服务</t>
  </si>
  <si>
    <r>
      <rPr>
        <sz val="10"/>
        <rFont val="宋体"/>
        <charset val="134"/>
      </rPr>
      <t>项</t>
    </r>
  </si>
  <si>
    <t>湘西州应急广播体系建设州级平台建设项目</t>
  </si>
  <si>
    <t>旅游景区互推活动（智慧景区，景区电子旅游地图，景区视频宣传推介，景区协会组建等）</t>
  </si>
  <si>
    <t>公共信息与宣传服务</t>
  </si>
  <si>
    <t>2024年下半年</t>
  </si>
  <si>
    <t>2024年年底</t>
  </si>
  <si>
    <t>文旅宣传推广</t>
  </si>
  <si>
    <t>经贸活动的策划、组织、实施等辅助性服务</t>
  </si>
  <si>
    <t>2024年底完成</t>
  </si>
  <si>
    <t>旅游、导游、旅行社、旅游饭店、民宿行业发展指导、咨询、培训，创品夺牌指导</t>
  </si>
  <si>
    <t>行业管理服务</t>
  </si>
  <si>
    <r>
      <rPr>
        <sz val="10"/>
        <rFont val="宋体"/>
        <charset val="134"/>
      </rPr>
      <t>次</t>
    </r>
  </si>
  <si>
    <t>2024年重点课题系列调研及活动</t>
  </si>
  <si>
    <t>108B02课题研究和社会调查服务</t>
  </si>
  <si>
    <t>智慧旅游项目</t>
  </si>
  <si>
    <t>政府履职辅助性服务</t>
  </si>
  <si>
    <t>保密柜</t>
  </si>
  <si>
    <t>窗帘</t>
  </si>
  <si>
    <t xml:space="preserve"> 窗帘及类似品</t>
  </si>
  <si>
    <r>
      <rPr>
        <sz val="10"/>
        <rFont val="宋体"/>
        <charset val="134"/>
      </rPr>
      <t>套</t>
    </r>
  </si>
  <si>
    <t>办公桌</t>
  </si>
  <si>
    <r>
      <rPr>
        <sz val="10"/>
        <rFont val="宋体"/>
        <charset val="134"/>
      </rPr>
      <t>批</t>
    </r>
  </si>
  <si>
    <t>州民族艺术学院</t>
  </si>
  <si>
    <t>信创替换</t>
  </si>
  <si>
    <t>台式电脑</t>
  </si>
  <si>
    <t>台式计算机</t>
  </si>
  <si>
    <r>
      <rPr>
        <sz val="10"/>
        <rFont val="宋体"/>
        <charset val="134"/>
      </rPr>
      <t>台</t>
    </r>
  </si>
  <si>
    <t xml:space="preserve">  州文研所</t>
  </si>
  <si>
    <t xml:space="preserve">  州博物馆</t>
  </si>
  <si>
    <t>便携式电脑</t>
  </si>
  <si>
    <t>便携式计算机</t>
  </si>
  <si>
    <t>州图书馆</t>
  </si>
  <si>
    <t>2024年中央补助地方公共图书馆、美术馆、文化馆免费开放专项资金</t>
  </si>
  <si>
    <t>茶几</t>
  </si>
  <si>
    <t>家具用具</t>
  </si>
  <si>
    <t>其他商品和服务支出（30299）</t>
  </si>
  <si>
    <t>2024年</t>
  </si>
  <si>
    <t>茶水柜</t>
  </si>
  <si>
    <t>自动装订机</t>
  </si>
  <si>
    <t>州图书馆可感知智慧场景应用建设项目资金</t>
  </si>
  <si>
    <t>微信服务大厅自媒体运营软件V2.0</t>
  </si>
  <si>
    <t>办公套件</t>
  </si>
  <si>
    <t>移动微实名办证软件V1.0</t>
  </si>
  <si>
    <t>AI人脸识别软件V3.0</t>
  </si>
  <si>
    <t>立式自助借还一体机</t>
  </si>
  <si>
    <t>多功能一体机</t>
  </si>
  <si>
    <t>自助借还终端管理软件V1.0</t>
  </si>
  <si>
    <t>移动还书箱</t>
  </si>
  <si>
    <t>朗读亭硬件</t>
  </si>
  <si>
    <t>优谷朗读云录播软件</t>
  </si>
  <si>
    <t>触摸一体机</t>
  </si>
  <si>
    <t>触控一体机</t>
  </si>
  <si>
    <t>电子智能检索软件V1.0</t>
  </si>
  <si>
    <t>州图书馆提质改造</t>
  </si>
  <si>
    <t>音响及影音系统</t>
  </si>
  <si>
    <t>多媒体座椅</t>
  </si>
  <si>
    <t>隔音门</t>
  </si>
  <si>
    <t>双层隔音窗</t>
  </si>
  <si>
    <t>工作台</t>
  </si>
  <si>
    <t>移动柜</t>
  </si>
  <si>
    <r>
      <rPr>
        <sz val="10"/>
        <rFont val="宋体"/>
        <charset val="134"/>
      </rPr>
      <t>张</t>
    </r>
  </si>
  <si>
    <t>牛角椅</t>
  </si>
  <si>
    <r>
      <rPr>
        <sz val="10"/>
        <rFont val="宋体"/>
        <charset val="134"/>
      </rPr>
      <t>把</t>
    </r>
  </si>
  <si>
    <t>vr互动平台</t>
  </si>
  <si>
    <t>vr骑行</t>
  </si>
  <si>
    <t>vr蛋椅</t>
  </si>
  <si>
    <t>置物架</t>
  </si>
  <si>
    <t>茶台</t>
  </si>
  <si>
    <t>3人位中式沙发</t>
  </si>
  <si>
    <t>4人位中式沙发</t>
  </si>
  <si>
    <t>单人位中式沙发</t>
  </si>
  <si>
    <t>储物柜</t>
  </si>
  <si>
    <t>书法桌</t>
  </si>
  <si>
    <t>书法椅</t>
  </si>
  <si>
    <t>展示柜</t>
  </si>
  <si>
    <t>pvc展示台</t>
  </si>
  <si>
    <t>书架</t>
  </si>
  <si>
    <t>凳子</t>
  </si>
  <si>
    <t>吧台桌</t>
  </si>
  <si>
    <t>吧台凳</t>
  </si>
  <si>
    <t>乐读派</t>
  </si>
  <si>
    <t>卡坐沙发</t>
  </si>
  <si>
    <t>4人圆桌</t>
  </si>
  <si>
    <t>圆形沙发</t>
  </si>
  <si>
    <t>6人电脑圆桌</t>
  </si>
  <si>
    <t>6人阅览桌</t>
  </si>
  <si>
    <t>空调机</t>
  </si>
  <si>
    <t>州羊峰山电视调频转播台</t>
  </si>
  <si>
    <t>州民族文化馆</t>
  </si>
  <si>
    <t>武陵山民族文艺传习中心</t>
  </si>
  <si>
    <t>州考古和文物保护中心</t>
  </si>
  <si>
    <t>州文化旅游服务中心</t>
  </si>
  <si>
    <t>附件4</t>
  </si>
  <si>
    <t>2024年州本级部门单位政府购买服务预算调整表</t>
  </si>
  <si>
    <t>序号</t>
  </si>
  <si>
    <t>预算单位代码</t>
  </si>
  <si>
    <t>预算单位名称</t>
  </si>
  <si>
    <t>政府购买服务项目</t>
  </si>
  <si>
    <t>政府购买服务预算金额</t>
  </si>
  <si>
    <t>承接主体类别</t>
  </si>
  <si>
    <t>直接受益对象</t>
  </si>
  <si>
    <t>预期绩效目标</t>
  </si>
  <si>
    <t>政府购买服务目录代码</t>
  </si>
  <si>
    <t>政府购买服务目录名称</t>
  </si>
  <si>
    <t>具体项目名称</t>
  </si>
  <si>
    <t>科目代码</t>
  </si>
  <si>
    <t>合计</t>
  </si>
  <si>
    <t>政府性基金拨款</t>
  </si>
  <si>
    <t>纳入专户管理的非税收入</t>
  </si>
  <si>
    <t>上级财政补助</t>
  </si>
  <si>
    <t>支出功能分类</t>
  </si>
  <si>
    <t>政府预算支出经济分类</t>
  </si>
  <si>
    <t>部门预算支出经济分类</t>
  </si>
  <si>
    <t>一般公共预算</t>
  </si>
  <si>
    <t>政府性基金</t>
  </si>
  <si>
    <t>湘西州文化旅游广电局</t>
  </si>
  <si>
    <t>A1603</t>
  </si>
  <si>
    <t>行业统计分析服务</t>
  </si>
  <si>
    <t>2024年湘西州国内旅游抽样调查</t>
  </si>
  <si>
    <t>湘西自治州文化旅游广电局</t>
  </si>
  <si>
    <t>105A1102</t>
  </si>
  <si>
    <t>基本公共服务</t>
  </si>
  <si>
    <t>105A1105</t>
  </si>
  <si>
    <t>文艺创作大赛</t>
  </si>
  <si>
    <t>A0802</t>
  </si>
  <si>
    <t>文化“六进”活动(进村（社区）、进军营、进校园、进景区、进企业、进机关）</t>
  </si>
  <si>
    <t>A0801</t>
  </si>
  <si>
    <t>湖南第八届艺术节活动</t>
  </si>
  <si>
    <t>A1501</t>
  </si>
  <si>
    <t>公共文化旅游广电服务资源普查与研究</t>
  </si>
  <si>
    <t>105A1106</t>
  </si>
  <si>
    <t>“欢乐潇湘”群众文化活动</t>
  </si>
  <si>
    <t>108E09</t>
  </si>
  <si>
    <t xml:space="preserve"> </t>
  </si>
  <si>
    <t>A15</t>
  </si>
  <si>
    <t>A1601</t>
  </si>
  <si>
    <t>行业规划、政策研究服务</t>
  </si>
  <si>
    <t>矮寨·十八洞·德夯大峡谷片区总体规划等相关编制工作</t>
  </si>
  <si>
    <t>A1608</t>
  </si>
  <si>
    <t>行业评估、咨询服务</t>
  </si>
  <si>
    <t>旅游新业态</t>
  </si>
  <si>
    <t>红色旅游</t>
  </si>
  <si>
    <t>B0402</t>
  </si>
  <si>
    <t>A1801</t>
  </si>
  <si>
    <t>对外合作与交流服务</t>
  </si>
  <si>
    <t>旅游对外合作交流</t>
  </si>
  <si>
    <t>A16</t>
  </si>
  <si>
    <t>A01</t>
  </si>
  <si>
    <t>公共安全服务</t>
  </si>
  <si>
    <t>安全生产宣传、指导、培训</t>
  </si>
  <si>
    <t>行业标准制修订服务</t>
  </si>
  <si>
    <t>标准化建设</t>
  </si>
  <si>
    <t>108B02</t>
  </si>
  <si>
    <t>课题研究和社会调查服务</t>
  </si>
  <si>
    <t>108B1004</t>
  </si>
  <si>
    <t>其他适合通过市场化方式提供的信息化服务</t>
  </si>
  <si>
    <t>附件5</t>
  </si>
  <si>
    <t xml:space="preserve">2024年州本级部门单位资产配置调整表    </t>
  </si>
  <si>
    <t>单位
代码</t>
  </si>
  <si>
    <t>单位
名称</t>
  </si>
  <si>
    <t>新增资产配置</t>
  </si>
  <si>
    <t>房屋及构筑物</t>
  </si>
  <si>
    <t>土地</t>
  </si>
  <si>
    <t>车辆</t>
  </si>
  <si>
    <t>其他资产</t>
  </si>
  <si>
    <t>房屋</t>
  </si>
  <si>
    <t>构筑物</t>
  </si>
  <si>
    <t>万元</t>
  </si>
  <si>
    <t>平方米</t>
  </si>
  <si>
    <t>辆</t>
  </si>
  <si>
    <t>州文旅广电局</t>
  </si>
  <si>
    <t>州美术馆</t>
  </si>
  <si>
    <t>州文化馆</t>
  </si>
  <si>
    <t>州民族文艺创作研究所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</si>
</sst>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178" formatCode="0_);[Red]\(0\)"/>
  </numFmts>
  <fonts count="5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6"/>
      <name val="方正小标宋简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方正小标宋简体"/>
      <charset val="134"/>
    </font>
    <font>
      <sz val="8"/>
      <color theme="1"/>
      <name val="宋体"/>
      <charset val="134"/>
      <scheme val="minor"/>
    </font>
    <font>
      <b/>
      <sz val="8"/>
      <name val="宋体"/>
      <charset val="134"/>
      <scheme val="minor"/>
    </font>
    <font>
      <b/>
      <sz val="10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0" fontId="6" fillId="0" borderId="0"/>
    <xf numFmtId="0" fontId="39" fillId="0" borderId="0"/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32" fillId="21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1" fillId="17" borderId="12" applyNumberFormat="false" applyAlignment="false" applyProtection="false">
      <alignment vertical="center"/>
    </xf>
    <xf numFmtId="0" fontId="46" fillId="26" borderId="16" applyNumberFormat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51" fillId="0" borderId="10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6" fillId="0" borderId="10" applyNumberFormat="false" applyFill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34" fillId="0" borderId="9" applyNumberFormat="false" applyFill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43" fillId="0" borderId="0" applyBorder="false">
      <alignment vertical="center"/>
    </xf>
    <xf numFmtId="0" fontId="32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5" fillId="0" borderId="15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6" fillId="0" borderId="0"/>
    <xf numFmtId="0" fontId="0" fillId="29" borderId="0" applyNumberFormat="false" applyBorder="false" applyAlignment="false" applyProtection="false">
      <alignment vertical="center"/>
    </xf>
    <xf numFmtId="0" fontId="0" fillId="18" borderId="13" applyNumberFormat="false" applyFont="false" applyAlignment="false" applyProtection="false">
      <alignment vertical="center"/>
    </xf>
    <xf numFmtId="0" fontId="32" fillId="30" borderId="0" applyNumberFormat="false" applyBorder="false" applyAlignment="false" applyProtection="false">
      <alignment vertical="center"/>
    </xf>
    <xf numFmtId="0" fontId="48" fillId="3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9" fillId="33" borderId="0" applyNumberFormat="false" applyBorder="false" applyAlignment="false" applyProtection="false">
      <alignment vertical="center"/>
    </xf>
    <xf numFmtId="0" fontId="52" fillId="17" borderId="14" applyNumberFormat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32" fillId="13" borderId="0" applyNumberFormat="false" applyBorder="false" applyAlignment="false" applyProtection="false">
      <alignment vertical="center"/>
    </xf>
    <xf numFmtId="0" fontId="32" fillId="7" borderId="0" applyNumberFormat="false" applyBorder="false" applyAlignment="false" applyProtection="false">
      <alignment vertical="center"/>
    </xf>
    <xf numFmtId="0" fontId="32" fillId="12" borderId="0" applyNumberFormat="false" applyBorder="false" applyAlignment="false" applyProtection="false">
      <alignment vertical="center"/>
    </xf>
    <xf numFmtId="0" fontId="32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2" fillId="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2" fillId="19" borderId="14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32" fillId="1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2" fillId="2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left" vertical="center" wrapText="true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1" fillId="2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1" xfId="0" applyNumberFormat="true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right" vertical="center" wrapText="true"/>
    </xf>
    <xf numFmtId="0" fontId="2" fillId="0" borderId="0" xfId="0" applyFont="true" applyFill="true" applyBorder="true" applyAlignment="true">
      <alignment horizontal="right" vertical="center" wrapText="true"/>
    </xf>
    <xf numFmtId="0" fontId="6" fillId="0" borderId="0" xfId="0" applyFont="true" applyFill="true" applyBorder="true" applyAlignment="true">
      <alignment vertical="center"/>
    </xf>
    <xf numFmtId="0" fontId="6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left" vertical="center"/>
    </xf>
    <xf numFmtId="0" fontId="8" fillId="0" borderId="0" xfId="0" applyFont="true" applyFill="true" applyBorder="true" applyAlignment="true">
      <alignment vertical="center"/>
    </xf>
    <xf numFmtId="0" fontId="8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right" vertical="center"/>
    </xf>
    <xf numFmtId="0" fontId="11" fillId="0" borderId="1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12" fillId="0" borderId="0" xfId="0" applyFont="true" applyFill="true" applyAlignment="true">
      <alignment horizontal="center" vertical="center" wrapText="true"/>
    </xf>
    <xf numFmtId="177" fontId="0" fillId="0" borderId="0" xfId="0" applyNumberFormat="true" applyFont="true" applyFill="true" applyAlignment="true">
      <alignment horizontal="center" vertical="center" wrapText="true"/>
    </xf>
    <xf numFmtId="0" fontId="13" fillId="0" borderId="0" xfId="0" applyFont="true" applyFill="true" applyAlignment="true">
      <alignment horizontal="left"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horizontal="center" vertical="center" wrapText="true"/>
    </xf>
    <xf numFmtId="0" fontId="16" fillId="0" borderId="0" xfId="0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9" fillId="0" borderId="2" xfId="0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0" fontId="19" fillId="0" borderId="3" xfId="0" applyFont="true" applyFill="true" applyBorder="true" applyAlignment="true">
      <alignment horizontal="center" vertical="center" wrapText="true"/>
    </xf>
    <xf numFmtId="0" fontId="19" fillId="0" borderId="4" xfId="0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justify" vertical="center" wrapText="true"/>
    </xf>
    <xf numFmtId="0" fontId="20" fillId="0" borderId="1" xfId="0" applyNumberFormat="true" applyFont="true" applyFill="true" applyBorder="true" applyAlignment="true">
      <alignment horizontal="center" vertical="center" wrapText="true"/>
    </xf>
    <xf numFmtId="0" fontId="22" fillId="0" borderId="1" xfId="0" applyFont="true" applyFill="true" applyBorder="true" applyAlignment="true">
      <alignment horizontal="justify" vertical="center" wrapText="true"/>
    </xf>
    <xf numFmtId="178" fontId="20" fillId="0" borderId="1" xfId="0" applyNumberFormat="true" applyFont="true" applyFill="true" applyBorder="true" applyAlignment="true" applyProtection="true">
      <alignment horizontal="center" vertical="center" wrapText="true" shrinkToFit="true"/>
    </xf>
    <xf numFmtId="0" fontId="23" fillId="0" borderId="1" xfId="0" applyFont="true" applyFill="true" applyBorder="true" applyAlignment="true">
      <alignment horizontal="center" vertical="center" wrapText="true"/>
    </xf>
    <xf numFmtId="57" fontId="20" fillId="0" borderId="1" xfId="0" applyNumberFormat="true" applyFont="true" applyFill="true" applyBorder="true" applyAlignment="true">
      <alignment horizontal="center" vertical="center" wrapText="true"/>
    </xf>
    <xf numFmtId="31" fontId="20" fillId="0" borderId="1" xfId="0" applyNumberFormat="true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 wrapText="true" shrinkToFit="true"/>
    </xf>
    <xf numFmtId="177" fontId="14" fillId="0" borderId="0" xfId="0" applyNumberFormat="true" applyFont="true" applyFill="true" applyBorder="true" applyAlignment="true">
      <alignment horizontal="center" vertical="center" wrapText="true"/>
    </xf>
    <xf numFmtId="177" fontId="16" fillId="0" borderId="0" xfId="0" applyNumberFormat="true" applyFont="true" applyFill="true" applyBorder="true" applyAlignment="true">
      <alignment horizontal="center" vertical="center" wrapText="true"/>
    </xf>
    <xf numFmtId="177" fontId="18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18" fillId="0" borderId="1" xfId="0" applyNumberFormat="true" applyFont="true" applyFill="true" applyBorder="true" applyAlignment="true">
      <alignment horizontal="center" vertical="center" wrapText="true"/>
    </xf>
    <xf numFmtId="177" fontId="24" fillId="0" borderId="1" xfId="0" applyNumberFormat="true" applyFont="true" applyFill="true" applyBorder="true" applyAlignment="true">
      <alignment horizontal="center" vertical="center" wrapText="true"/>
    </xf>
    <xf numFmtId="57" fontId="24" fillId="0" borderId="1" xfId="0" applyNumberFormat="true" applyFont="true" applyFill="true" applyBorder="true" applyAlignment="true">
      <alignment horizontal="center" vertical="center" wrapText="true"/>
    </xf>
    <xf numFmtId="0" fontId="24" fillId="0" borderId="1" xfId="0" applyFont="true" applyFill="true" applyBorder="true" applyAlignment="true">
      <alignment horizontal="center" vertical="center" wrapText="true"/>
    </xf>
    <xf numFmtId="177" fontId="25" fillId="0" borderId="1" xfId="0" applyNumberFormat="true" applyFont="true" applyFill="true" applyBorder="true" applyAlignment="true">
      <alignment horizontal="center" vertical="center" wrapText="true"/>
    </xf>
    <xf numFmtId="176" fontId="24" fillId="0" borderId="1" xfId="0" applyNumberFormat="true" applyFont="true" applyFill="true" applyBorder="true" applyAlignment="true">
      <alignment horizontal="center" vertical="center" wrapText="true"/>
    </xf>
    <xf numFmtId="0" fontId="25" fillId="0" borderId="1" xfId="0" applyFont="true" applyFill="true" applyBorder="true" applyAlignment="true">
      <alignment horizontal="center" vertical="center" wrapText="true"/>
    </xf>
    <xf numFmtId="176" fontId="25" fillId="0" borderId="1" xfId="0" applyNumberFormat="true" applyFont="true" applyFill="true" applyBorder="true" applyAlignment="true">
      <alignment horizontal="center" vertical="center" wrapText="true"/>
    </xf>
    <xf numFmtId="0" fontId="16" fillId="0" borderId="0" xfId="0" applyFont="true" applyFill="true" applyAlignment="true">
      <alignment horizontal="right" vertical="center" wrapText="true"/>
    </xf>
    <xf numFmtId="0" fontId="16" fillId="0" borderId="0" xfId="0" applyFont="true" applyFill="true" applyBorder="true" applyAlignment="true">
      <alignment vertical="center" wrapText="true"/>
    </xf>
    <xf numFmtId="0" fontId="17" fillId="0" borderId="1" xfId="0" applyFont="true" applyFill="true" applyBorder="true" applyAlignment="true" applyProtection="true">
      <alignment vertical="center" wrapText="true"/>
      <protection locked="false"/>
    </xf>
    <xf numFmtId="0" fontId="17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26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justify" vertical="center" wrapText="true"/>
    </xf>
    <xf numFmtId="0" fontId="21" fillId="0" borderId="2" xfId="0" applyFont="true" applyFill="true" applyBorder="true" applyAlignment="true">
      <alignment horizontal="center" vertical="center" wrapText="true"/>
    </xf>
    <xf numFmtId="0" fontId="21" fillId="0" borderId="4" xfId="0" applyFont="true" applyFill="true" applyBorder="true" applyAlignment="true">
      <alignment horizontal="center" vertical="center" wrapText="true"/>
    </xf>
    <xf numFmtId="0" fontId="6" fillId="0" borderId="0" xfId="34" applyFont="true" applyFill="true" applyBorder="true" applyAlignment="true">
      <alignment vertical="center"/>
    </xf>
    <xf numFmtId="0" fontId="27" fillId="0" borderId="0" xfId="34" applyFont="true" applyFill="true" applyBorder="true" applyAlignment="true">
      <alignment vertical="center"/>
    </xf>
    <xf numFmtId="0" fontId="6" fillId="0" borderId="0" xfId="34" applyFont="true" applyFill="true" applyBorder="true" applyAlignment="true">
      <alignment horizontal="center" vertical="center" wrapText="true"/>
    </xf>
    <xf numFmtId="0" fontId="6" fillId="0" borderId="0" xfId="34" applyFont="true" applyFill="true" applyBorder="true" applyAlignment="true">
      <alignment vertical="center" wrapText="true"/>
    </xf>
    <xf numFmtId="49" fontId="6" fillId="0" borderId="0" xfId="34" applyNumberFormat="true" applyFont="true" applyFill="true" applyBorder="true" applyAlignment="true">
      <alignment vertical="center" wrapText="true"/>
    </xf>
    <xf numFmtId="0" fontId="3" fillId="0" borderId="0" xfId="34" applyFont="true" applyFill="true" applyBorder="true" applyAlignment="true">
      <alignment horizontal="center" vertical="center" wrapText="true"/>
    </xf>
    <xf numFmtId="0" fontId="3" fillId="0" borderId="0" xfId="34" applyFont="true" applyFill="true" applyBorder="true" applyAlignment="true">
      <alignment horizontal="left" vertical="center" wrapText="true"/>
    </xf>
    <xf numFmtId="49" fontId="3" fillId="0" borderId="0" xfId="34" applyNumberFormat="true" applyFont="true" applyFill="true" applyBorder="true" applyAlignment="true">
      <alignment horizontal="left" vertical="center" wrapText="true"/>
    </xf>
    <xf numFmtId="0" fontId="28" fillId="0" borderId="0" xfId="34" applyFont="true" applyFill="true" applyBorder="true" applyAlignment="true">
      <alignment horizontal="center" vertical="center" wrapText="true"/>
    </xf>
    <xf numFmtId="49" fontId="28" fillId="0" borderId="0" xfId="34" applyNumberFormat="true" applyFont="true" applyFill="true" applyBorder="true" applyAlignment="true">
      <alignment horizontal="center" vertical="center" wrapText="true"/>
    </xf>
    <xf numFmtId="0" fontId="27" fillId="0" borderId="5" xfId="34" applyFont="true" applyFill="true" applyBorder="true" applyAlignment="true">
      <alignment horizontal="center" vertical="center" wrapText="true"/>
    </xf>
    <xf numFmtId="0" fontId="27" fillId="0" borderId="0" xfId="34" applyFont="true" applyFill="true" applyBorder="true" applyAlignment="true">
      <alignment horizontal="left" vertical="center" wrapText="true"/>
    </xf>
    <xf numFmtId="49" fontId="27" fillId="0" borderId="0" xfId="34" applyNumberFormat="true" applyFont="true" applyFill="true" applyBorder="true" applyAlignment="true">
      <alignment horizontal="left" vertical="center" wrapText="true"/>
    </xf>
    <xf numFmtId="0" fontId="29" fillId="0" borderId="1" xfId="34" applyFont="true" applyFill="true" applyBorder="true" applyAlignment="true">
      <alignment horizontal="center" vertical="center" wrapText="true"/>
    </xf>
    <xf numFmtId="49" fontId="29" fillId="0" borderId="2" xfId="34" applyNumberFormat="true" applyFont="true" applyFill="true" applyBorder="true" applyAlignment="true">
      <alignment horizontal="center" vertical="center" wrapText="true"/>
    </xf>
    <xf numFmtId="0" fontId="29" fillId="0" borderId="2" xfId="34" applyFont="true" applyFill="true" applyBorder="true" applyAlignment="true">
      <alignment horizontal="center" vertical="center" wrapText="true"/>
    </xf>
    <xf numFmtId="49" fontId="29" fillId="0" borderId="3" xfId="34" applyNumberFormat="true" applyFont="true" applyFill="true" applyBorder="true" applyAlignment="true">
      <alignment horizontal="center" vertical="center" wrapText="true"/>
    </xf>
    <xf numFmtId="0" fontId="29" fillId="0" borderId="3" xfId="34" applyFont="true" applyFill="true" applyBorder="true" applyAlignment="true">
      <alignment horizontal="center" vertical="center" wrapText="true"/>
    </xf>
    <xf numFmtId="49" fontId="29" fillId="0" borderId="4" xfId="34" applyNumberFormat="true" applyFont="true" applyFill="true" applyBorder="true" applyAlignment="true">
      <alignment horizontal="center" vertical="center" wrapText="true"/>
    </xf>
    <xf numFmtId="0" fontId="29" fillId="0" borderId="4" xfId="34" applyFont="true" applyFill="true" applyBorder="true" applyAlignment="true">
      <alignment horizontal="center" vertical="center" wrapText="true"/>
    </xf>
    <xf numFmtId="0" fontId="27" fillId="2" borderId="1" xfId="34" applyNumberFormat="true" applyFont="true" applyFill="true" applyBorder="true" applyAlignment="true">
      <alignment horizontal="center" vertical="center" wrapText="true"/>
    </xf>
    <xf numFmtId="40" fontId="27" fillId="2" borderId="1" xfId="34" applyNumberFormat="true" applyFont="true" applyFill="true" applyBorder="true" applyAlignment="true">
      <alignment horizontal="left" vertical="center" wrapText="true"/>
    </xf>
    <xf numFmtId="49" fontId="30" fillId="2" borderId="1" xfId="34" applyNumberFormat="true" applyFont="true" applyFill="true" applyBorder="true" applyAlignment="true">
      <alignment vertical="center" wrapText="true"/>
    </xf>
    <xf numFmtId="40" fontId="27" fillId="2" borderId="1" xfId="34" applyNumberFormat="true" applyFont="true" applyFill="true" applyBorder="true" applyAlignment="true">
      <alignment vertical="center" wrapText="true"/>
    </xf>
    <xf numFmtId="0" fontId="3" fillId="0" borderId="0" xfId="34" applyFont="true" applyFill="true" applyBorder="true" applyAlignment="true">
      <alignment vertical="center" wrapText="true"/>
    </xf>
    <xf numFmtId="0" fontId="27" fillId="0" borderId="0" xfId="34" applyFont="true" applyFill="true" applyBorder="true" applyAlignment="true">
      <alignment vertical="center" wrapText="true"/>
    </xf>
    <xf numFmtId="0" fontId="29" fillId="0" borderId="6" xfId="34" applyFont="true" applyFill="true" applyBorder="true" applyAlignment="true">
      <alignment horizontal="center" vertical="center" wrapText="true"/>
    </xf>
    <xf numFmtId="43" fontId="31" fillId="2" borderId="1" xfId="34" applyNumberFormat="true" applyFont="true" applyFill="true" applyBorder="true" applyAlignment="true">
      <alignment horizontal="right" vertical="center" wrapText="true" shrinkToFit="true"/>
    </xf>
    <xf numFmtId="0" fontId="29" fillId="0" borderId="7" xfId="34" applyFont="true" applyFill="true" applyBorder="true" applyAlignment="true">
      <alignment horizontal="center" vertical="center" wrapText="true"/>
    </xf>
    <xf numFmtId="0" fontId="29" fillId="0" borderId="8" xfId="34" applyFont="true" applyFill="true" applyBorder="true" applyAlignment="true">
      <alignment horizontal="center" vertical="center" wrapText="true"/>
    </xf>
    <xf numFmtId="0" fontId="5" fillId="0" borderId="1" xfId="34" applyFont="true" applyFill="true" applyBorder="true" applyAlignment="true">
      <alignment horizontal="center" vertical="center" wrapText="true"/>
    </xf>
    <xf numFmtId="0" fontId="27" fillId="0" borderId="0" xfId="34" applyFont="true" applyFill="true" applyBorder="true" applyAlignment="true">
      <alignment horizontal="right" vertical="center" wrapText="true"/>
    </xf>
    <xf numFmtId="40" fontId="31" fillId="2" borderId="1" xfId="34" applyNumberFormat="true" applyFont="true" applyFill="true" applyBorder="true" applyAlignment="true">
      <alignment vertical="center" wrapText="true"/>
    </xf>
    <xf numFmtId="0" fontId="27" fillId="2" borderId="0" xfId="34" applyFont="true" applyFill="true" applyBorder="true" applyAlignment="true">
      <alignment vertical="center"/>
    </xf>
  </cellXfs>
  <cellStyles count="58">
    <cellStyle name="常规" xfId="0" builtinId="0"/>
    <cellStyle name="常规_预算调整样表" xfId="1"/>
    <cellStyle name="常规_（3）2015年部门预算录入表空白表" xfId="2"/>
    <cellStyle name="常规_西安" xfId="3"/>
    <cellStyle name="常规 11" xfId="4"/>
    <cellStyle name="常规 2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3232" xfId="23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常规 3" xfId="29"/>
    <cellStyle name="链接单元格" xfId="30" builtinId="24"/>
    <cellStyle name="标题 4" xfId="31" builtinId="19"/>
    <cellStyle name="20% - 强调文字颜色 2" xfId="32" builtinId="34"/>
    <cellStyle name="货币[0]" xfId="33" builtinId="7"/>
    <cellStyle name="常规_预算调整汇总表【行政政法科】" xfId="34"/>
    <cellStyle name="警告文本" xfId="35" builtinId="11"/>
    <cellStyle name="常规_Sheet1 2" xfId="36"/>
    <cellStyle name="40% - 强调文字颜色 2" xfId="37" builtinId="35"/>
    <cellStyle name="注释" xfId="38" builtinId="10"/>
    <cellStyle name="60% - 强调文字颜色 3" xfId="39" builtinId="40"/>
    <cellStyle name="好" xfId="40" builtinId="26"/>
    <cellStyle name="20% - 强调文字颜色 5" xfId="41" builtinId="46"/>
    <cellStyle name="适中" xfId="42" builtinId="28"/>
    <cellStyle name="计算" xfId="43" builtinId="22"/>
    <cellStyle name="强调文字颜色 1" xfId="44" builtinId="29"/>
    <cellStyle name="60% - 强调文字颜色 4" xfId="45" builtinId="44"/>
    <cellStyle name="60% - 强调文字颜色 1" xfId="46" builtinId="32"/>
    <cellStyle name="强调文字颜色 2" xfId="47" builtinId="33"/>
    <cellStyle name="60% - 强调文字颜色 5" xfId="48" builtinId="48"/>
    <cellStyle name="百分比" xfId="49" builtinId="5"/>
    <cellStyle name="60% - 强调文字颜色 2" xfId="50" builtinId="36"/>
    <cellStyle name="货币" xfId="51" builtinId="4"/>
    <cellStyle name="强调文字颜色 3" xfId="52" builtinId="37"/>
    <cellStyle name="20% - 强调文字颜色 3" xfId="53" builtinId="38"/>
    <cellStyle name="输入" xfId="54" builtinId="20"/>
    <cellStyle name="40% - 强调文字颜色 3" xfId="55" builtinId="39"/>
    <cellStyle name="强调文字颜色 4" xfId="56" builtinId="41"/>
    <cellStyle name="20% - 强调文字颜色 4" xfId="57" builtinId="42"/>
  </cellStyles>
  <tableStyles count="0" defaultTableStyle="TableStyleMedium2" defaultPivotStyle="PivotStyleLight16"/>
  <colors>
    <mruColors>
      <color rgb="00C0C0C0"/>
      <color rgb="00BFBFBF"/>
      <color rgb="00FF0000"/>
      <color rgb="00D9D9D9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"/>
  <sheetViews>
    <sheetView workbookViewId="0">
      <selection activeCell="C17" sqref="C17"/>
    </sheetView>
  </sheetViews>
  <sheetFormatPr defaultColWidth="9" defaultRowHeight="24.95" customHeight="true" outlineLevelRow="6"/>
  <cols>
    <col min="1" max="1" width="9" style="80" customWidth="true"/>
    <col min="2" max="2" width="16.5" style="81" customWidth="true"/>
    <col min="3" max="3" width="12" style="82" customWidth="true"/>
    <col min="4" max="4" width="23.375" style="81" customWidth="true"/>
    <col min="5" max="5" width="9.125" style="81" customWidth="true"/>
    <col min="6" max="6" width="9.25" style="81" customWidth="true"/>
    <col min="7" max="7" width="7.875" style="81" customWidth="true"/>
    <col min="8" max="10" width="9.625" style="81" customWidth="true"/>
    <col min="11" max="11" width="8.25" style="81" customWidth="true"/>
    <col min="12" max="12" width="9.125" style="81" customWidth="true"/>
    <col min="13" max="14" width="9.625" style="81" customWidth="true"/>
    <col min="15" max="15" width="11.6916666666667" style="81" customWidth="true"/>
    <col min="16" max="16384" width="12" style="78" customWidth="true"/>
  </cols>
  <sheetData>
    <row r="1" s="78" customFormat="true" ht="16.5" customHeight="true" spans="1:15">
      <c r="A1" s="83" t="s">
        <v>0</v>
      </c>
      <c r="B1" s="84"/>
      <c r="C1" s="85"/>
      <c r="D1" s="84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81"/>
    </row>
    <row r="2" s="78" customFormat="true" customHeight="true" spans="1:15">
      <c r="A2" s="86" t="s">
        <v>1</v>
      </c>
      <c r="B2" s="86"/>
      <c r="C2" s="87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="78" customFormat="true" ht="18" customHeight="true" spans="1:15">
      <c r="A3" s="88"/>
      <c r="B3" s="89"/>
      <c r="C3" s="90"/>
      <c r="D3" s="89"/>
      <c r="E3" s="103"/>
      <c r="F3" s="103"/>
      <c r="G3" s="103"/>
      <c r="H3" s="103"/>
      <c r="I3" s="103"/>
      <c r="J3" s="103"/>
      <c r="K3" s="103"/>
      <c r="L3" s="103"/>
      <c r="M3" s="103"/>
      <c r="N3" s="109"/>
      <c r="O3" s="109" t="s">
        <v>2</v>
      </c>
    </row>
    <row r="4" s="78" customFormat="true" customHeight="true" spans="1:15">
      <c r="A4" s="91" t="s">
        <v>3</v>
      </c>
      <c r="B4" s="91" t="s">
        <v>4</v>
      </c>
      <c r="C4" s="92" t="s">
        <v>5</v>
      </c>
      <c r="D4" s="93" t="s">
        <v>6</v>
      </c>
      <c r="E4" s="91" t="s">
        <v>7</v>
      </c>
      <c r="F4" s="91"/>
      <c r="G4" s="91"/>
      <c r="H4" s="104" t="s">
        <v>8</v>
      </c>
      <c r="I4" s="106"/>
      <c r="J4" s="106"/>
      <c r="K4" s="107"/>
      <c r="L4" s="91" t="s">
        <v>9</v>
      </c>
      <c r="M4" s="91"/>
      <c r="N4" s="91"/>
      <c r="O4" s="91" t="s">
        <v>10</v>
      </c>
    </row>
    <row r="5" s="78" customFormat="true" customHeight="true" spans="1:15">
      <c r="A5" s="91"/>
      <c r="B5" s="91"/>
      <c r="C5" s="94"/>
      <c r="D5" s="95"/>
      <c r="E5" s="91" t="s">
        <v>11</v>
      </c>
      <c r="F5" s="91" t="s">
        <v>12</v>
      </c>
      <c r="G5" s="91" t="s">
        <v>13</v>
      </c>
      <c r="H5" s="91" t="s">
        <v>11</v>
      </c>
      <c r="I5" s="91" t="s">
        <v>14</v>
      </c>
      <c r="J5" s="91" t="s">
        <v>15</v>
      </c>
      <c r="K5" s="91"/>
      <c r="L5" s="91" t="s">
        <v>11</v>
      </c>
      <c r="M5" s="91" t="s">
        <v>12</v>
      </c>
      <c r="N5" s="91" t="s">
        <v>13</v>
      </c>
      <c r="O5" s="91"/>
    </row>
    <row r="6" s="78" customFormat="true" ht="35" customHeight="true" spans="1:15">
      <c r="A6" s="91"/>
      <c r="B6" s="91"/>
      <c r="C6" s="96"/>
      <c r="D6" s="97"/>
      <c r="E6" s="91"/>
      <c r="F6" s="91"/>
      <c r="G6" s="91"/>
      <c r="H6" s="91"/>
      <c r="I6" s="91"/>
      <c r="J6" s="91" t="s">
        <v>16</v>
      </c>
      <c r="K6" s="108" t="s">
        <v>17</v>
      </c>
      <c r="L6" s="91"/>
      <c r="M6" s="91"/>
      <c r="N6" s="91"/>
      <c r="O6" s="91"/>
    </row>
    <row r="7" s="79" customFormat="true" ht="33" customHeight="true" spans="1:30">
      <c r="A7" s="98"/>
      <c r="B7" s="99" t="s">
        <v>18</v>
      </c>
      <c r="C7" s="100"/>
      <c r="D7" s="101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10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</row>
  </sheetData>
  <mergeCells count="18">
    <mergeCell ref="A2:O2"/>
    <mergeCell ref="E4:G4"/>
    <mergeCell ref="H4:K4"/>
    <mergeCell ref="L4:N4"/>
    <mergeCell ref="J5:K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L5:L6"/>
    <mergeCell ref="M5:M6"/>
    <mergeCell ref="N5:N6"/>
    <mergeCell ref="O4:O6"/>
  </mergeCells>
  <pageMargins left="0.751388888888889" right="0.550694444444444" top="0.590277777777778" bottom="0.66875" header="0.5" footer="0.354166666666667"/>
  <pageSetup paperSize="9" scale="75" firstPageNumber="3" orientation="landscape" useFirstPageNumber="tru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E80"/>
  <sheetViews>
    <sheetView zoomScale="86" zoomScaleNormal="86" workbookViewId="0">
      <pane xSplit="1" ySplit="6" topLeftCell="B81" activePane="bottomRight" state="frozen"/>
      <selection/>
      <selection pane="topRight"/>
      <selection pane="bottomLeft"/>
      <selection pane="bottomRight" activeCell="C81" sqref="$A81:$XFD100"/>
    </sheetView>
  </sheetViews>
  <sheetFormatPr defaultColWidth="9" defaultRowHeight="13.5"/>
  <cols>
    <col min="1" max="1" width="6.1" style="35" hidden="true" customWidth="true"/>
    <col min="2" max="2" width="6.675" style="36" customWidth="true"/>
    <col min="3" max="3" width="11.1916666666667" style="37" customWidth="true"/>
    <col min="4" max="4" width="9" style="36" customWidth="true"/>
    <col min="5" max="5" width="17.15" style="36" customWidth="true"/>
    <col min="6" max="6" width="7.7" style="36" customWidth="true"/>
    <col min="7" max="7" width="11.625" style="36" customWidth="true"/>
    <col min="8" max="8" width="9.875" style="36" customWidth="true"/>
    <col min="9" max="9" width="5.95833333333333" style="38" customWidth="true"/>
    <col min="10" max="13" width="4.78333333333333" style="36" customWidth="true"/>
    <col min="14" max="14" width="7.99166666666667" style="36" customWidth="true"/>
    <col min="15" max="15" width="7.84166666666667" style="36" customWidth="true"/>
    <col min="16" max="16" width="7.69166666666667" style="36" customWidth="true"/>
    <col min="17" max="17" width="8.425" style="36" customWidth="true"/>
    <col min="18" max="18" width="7.11666666666667" style="36" customWidth="true"/>
    <col min="19" max="19" width="6.24166666666667" style="36" customWidth="true"/>
    <col min="20" max="20" width="7.525" style="36" customWidth="true"/>
    <col min="21" max="21" width="6.25" style="36" customWidth="true"/>
    <col min="22" max="22" width="8.56666666666667" style="36" customWidth="true"/>
    <col min="23" max="23" width="6.975" style="36" customWidth="true"/>
    <col min="24" max="24" width="6.025" style="36" customWidth="true"/>
    <col min="25" max="25" width="5.95833333333333" style="36" customWidth="true"/>
    <col min="26" max="26" width="9" style="36" customWidth="true"/>
    <col min="27" max="27" width="7.225" style="36" customWidth="true"/>
    <col min="28" max="28" width="6.39166666666667" style="36" customWidth="true"/>
    <col min="29" max="29" width="7.35" style="36" customWidth="true"/>
    <col min="30" max="31" width="9" style="36" customWidth="true"/>
    <col min="32" max="32" width="10.375" style="35"/>
    <col min="33" max="33" width="10.125" style="35"/>
    <col min="34" max="34" width="9" style="35"/>
    <col min="35" max="38" width="9.375" style="35"/>
    <col min="39" max="16384" width="9" style="35"/>
  </cols>
  <sheetData>
    <row r="1" ht="23" customHeight="true" spans="2:5">
      <c r="B1" s="39" t="s">
        <v>19</v>
      </c>
      <c r="C1" s="39"/>
      <c r="D1" s="39"/>
      <c r="E1" s="39"/>
    </row>
    <row r="2" ht="20.25" spans="1:31">
      <c r="A2" s="40" t="s">
        <v>20</v>
      </c>
      <c r="B2" s="40"/>
      <c r="C2" s="41"/>
      <c r="D2" s="40"/>
      <c r="E2" s="40"/>
      <c r="F2" s="40"/>
      <c r="G2" s="40"/>
      <c r="H2" s="40"/>
      <c r="I2" s="59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ht="20" customHeight="true" spans="1:31">
      <c r="A3" s="42"/>
      <c r="B3" s="42"/>
      <c r="C3" s="43"/>
      <c r="D3" s="42"/>
      <c r="E3" s="42"/>
      <c r="F3" s="42"/>
      <c r="G3" s="42"/>
      <c r="H3" s="42"/>
      <c r="I3" s="60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70" t="s">
        <v>21</v>
      </c>
      <c r="AC3" s="70"/>
      <c r="AD3" s="71"/>
      <c r="AE3" s="71"/>
    </row>
    <row r="4" ht="45" customHeight="true" spans="1:31">
      <c r="A4" s="44" t="s">
        <v>22</v>
      </c>
      <c r="B4" s="45" t="s">
        <v>4</v>
      </c>
      <c r="C4" s="45" t="s">
        <v>23</v>
      </c>
      <c r="D4" s="46" t="s">
        <v>24</v>
      </c>
      <c r="E4" s="46" t="s">
        <v>25</v>
      </c>
      <c r="F4" s="46" t="s">
        <v>26</v>
      </c>
      <c r="G4" s="46" t="s">
        <v>27</v>
      </c>
      <c r="H4" s="46" t="s">
        <v>28</v>
      </c>
      <c r="I4" s="61" t="s">
        <v>29</v>
      </c>
      <c r="J4" s="46" t="s">
        <v>30</v>
      </c>
      <c r="K4" s="46" t="s">
        <v>31</v>
      </c>
      <c r="L4" s="46" t="s">
        <v>32</v>
      </c>
      <c r="M4" s="46" t="s">
        <v>33</v>
      </c>
      <c r="N4" s="46" t="s">
        <v>34</v>
      </c>
      <c r="O4" s="46" t="s">
        <v>35</v>
      </c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 t="s">
        <v>36</v>
      </c>
      <c r="AD4" s="72"/>
      <c r="AE4" s="73" t="s">
        <v>10</v>
      </c>
    </row>
    <row r="5" spans="1:31">
      <c r="A5" s="44"/>
      <c r="B5" s="45"/>
      <c r="C5" s="45"/>
      <c r="D5" s="46"/>
      <c r="E5" s="46"/>
      <c r="F5" s="46"/>
      <c r="G5" s="46"/>
      <c r="H5" s="46"/>
      <c r="I5" s="61"/>
      <c r="J5" s="46"/>
      <c r="K5" s="46"/>
      <c r="L5" s="46"/>
      <c r="M5" s="46"/>
      <c r="N5" s="46"/>
      <c r="O5" s="46" t="s">
        <v>37</v>
      </c>
      <c r="P5" s="46" t="s">
        <v>38</v>
      </c>
      <c r="Q5" s="46"/>
      <c r="R5" s="46"/>
      <c r="S5" s="46" t="s">
        <v>39</v>
      </c>
      <c r="T5" s="46" t="s">
        <v>40</v>
      </c>
      <c r="U5" s="46" t="s">
        <v>41</v>
      </c>
      <c r="V5" s="46" t="s">
        <v>42</v>
      </c>
      <c r="W5" s="46" t="s">
        <v>43</v>
      </c>
      <c r="X5" s="46"/>
      <c r="Y5" s="46"/>
      <c r="Z5" s="46"/>
      <c r="AA5" s="46"/>
      <c r="AB5" s="46" t="s">
        <v>44</v>
      </c>
      <c r="AC5" s="46" t="s">
        <v>45</v>
      </c>
      <c r="AD5" s="73" t="s">
        <v>46</v>
      </c>
      <c r="AE5" s="73"/>
    </row>
    <row r="6" ht="54" spans="1:31">
      <c r="A6" s="44"/>
      <c r="B6" s="45"/>
      <c r="C6" s="45"/>
      <c r="D6" s="46"/>
      <c r="E6" s="46"/>
      <c r="F6" s="46"/>
      <c r="G6" s="46"/>
      <c r="H6" s="46"/>
      <c r="I6" s="61"/>
      <c r="J6" s="46"/>
      <c r="K6" s="46"/>
      <c r="L6" s="46"/>
      <c r="M6" s="46"/>
      <c r="N6" s="46"/>
      <c r="O6" s="46"/>
      <c r="P6" s="46" t="s">
        <v>16</v>
      </c>
      <c r="Q6" s="46" t="s">
        <v>47</v>
      </c>
      <c r="R6" s="46" t="s">
        <v>48</v>
      </c>
      <c r="S6" s="46"/>
      <c r="T6" s="46"/>
      <c r="U6" s="46"/>
      <c r="V6" s="46"/>
      <c r="W6" s="46" t="s">
        <v>49</v>
      </c>
      <c r="X6" s="46" t="s">
        <v>50</v>
      </c>
      <c r="Y6" s="46" t="s">
        <v>51</v>
      </c>
      <c r="Z6" s="46" t="s">
        <v>52</v>
      </c>
      <c r="AA6" s="46" t="s">
        <v>53</v>
      </c>
      <c r="AB6" s="46"/>
      <c r="AC6" s="46"/>
      <c r="AD6" s="73"/>
      <c r="AE6" s="73"/>
    </row>
    <row r="7" spans="1:31">
      <c r="A7" s="44" t="s">
        <v>54</v>
      </c>
      <c r="B7" s="45" t="s">
        <v>54</v>
      </c>
      <c r="C7" s="45" t="s">
        <v>54</v>
      </c>
      <c r="D7" s="45" t="s">
        <v>54</v>
      </c>
      <c r="E7" s="48" t="s">
        <v>54</v>
      </c>
      <c r="F7" s="45" t="s">
        <v>54</v>
      </c>
      <c r="G7" s="45" t="s">
        <v>54</v>
      </c>
      <c r="H7" s="45" t="s">
        <v>54</v>
      </c>
      <c r="I7" s="62" t="s">
        <v>54</v>
      </c>
      <c r="J7" s="45" t="s">
        <v>54</v>
      </c>
      <c r="K7" s="45" t="s">
        <v>54</v>
      </c>
      <c r="L7" s="45" t="s">
        <v>54</v>
      </c>
      <c r="M7" s="45" t="s">
        <v>54</v>
      </c>
      <c r="N7" s="45">
        <v>1</v>
      </c>
      <c r="O7" s="45">
        <v>2</v>
      </c>
      <c r="P7" s="45">
        <v>3</v>
      </c>
      <c r="Q7" s="45">
        <v>4</v>
      </c>
      <c r="R7" s="45">
        <v>5</v>
      </c>
      <c r="S7" s="45">
        <v>6</v>
      </c>
      <c r="T7" s="45">
        <v>7</v>
      </c>
      <c r="U7" s="45">
        <v>8</v>
      </c>
      <c r="V7" s="45">
        <v>9</v>
      </c>
      <c r="W7" s="45">
        <v>10</v>
      </c>
      <c r="X7" s="45">
        <v>11</v>
      </c>
      <c r="Y7" s="45">
        <v>12</v>
      </c>
      <c r="Z7" s="45">
        <v>13</v>
      </c>
      <c r="AA7" s="45">
        <v>14</v>
      </c>
      <c r="AB7" s="45">
        <v>15</v>
      </c>
      <c r="AC7" s="45">
        <v>16</v>
      </c>
      <c r="AD7" s="44">
        <v>17</v>
      </c>
      <c r="AE7" s="44">
        <v>18</v>
      </c>
    </row>
    <row r="8" ht="26" customHeight="true" spans="1:31">
      <c r="A8" s="47">
        <v>602001</v>
      </c>
      <c r="B8" s="48" t="s">
        <v>55</v>
      </c>
      <c r="C8" s="48" t="s">
        <v>56</v>
      </c>
      <c r="D8" s="48"/>
      <c r="E8" s="48" t="s">
        <v>56</v>
      </c>
      <c r="F8" s="48"/>
      <c r="G8" s="56" t="s">
        <v>57</v>
      </c>
      <c r="H8" s="56" t="s">
        <v>58</v>
      </c>
      <c r="I8" s="63">
        <v>1</v>
      </c>
      <c r="J8" s="64" t="s">
        <v>59</v>
      </c>
      <c r="K8" s="65" t="s">
        <v>60</v>
      </c>
      <c r="L8" s="65" t="s">
        <v>61</v>
      </c>
      <c r="M8" s="65" t="s">
        <v>60</v>
      </c>
      <c r="N8" s="65">
        <v>0.65</v>
      </c>
      <c r="O8" s="67">
        <f t="shared" ref="O8:O37" si="0">P8+S8+T8+U8+V8+W8+X8+Y8+Z8+AA8+AB8</f>
        <v>0.65</v>
      </c>
      <c r="P8" s="67">
        <f t="shared" ref="P8:P37" si="1">Q8+R8</f>
        <v>0.65</v>
      </c>
      <c r="Q8" s="67">
        <v>0.65</v>
      </c>
      <c r="R8" s="67"/>
      <c r="S8" s="67"/>
      <c r="T8" s="67"/>
      <c r="U8" s="67"/>
      <c r="V8" s="67"/>
      <c r="W8" s="67"/>
      <c r="X8" s="67"/>
      <c r="Y8" s="67"/>
      <c r="Z8" s="67"/>
      <c r="AA8" s="67"/>
      <c r="AB8" s="65"/>
      <c r="AC8" s="65"/>
      <c r="AD8" s="65"/>
      <c r="AE8" s="74"/>
    </row>
    <row r="9" ht="26" customHeight="true" spans="1:31">
      <c r="A9" s="49"/>
      <c r="B9" s="48"/>
      <c r="C9" s="48" t="s">
        <v>62</v>
      </c>
      <c r="D9" s="48"/>
      <c r="E9" s="48" t="s">
        <v>63</v>
      </c>
      <c r="F9" s="48"/>
      <c r="G9" s="56">
        <v>45444</v>
      </c>
      <c r="H9" s="56">
        <v>45627</v>
      </c>
      <c r="I9" s="63">
        <v>1</v>
      </c>
      <c r="J9" s="65" t="s">
        <v>64</v>
      </c>
      <c r="K9" s="65" t="s">
        <v>60</v>
      </c>
      <c r="L9" s="65" t="s">
        <v>61</v>
      </c>
      <c r="M9" s="65" t="s">
        <v>60</v>
      </c>
      <c r="N9" s="65">
        <v>140</v>
      </c>
      <c r="O9" s="67">
        <f t="shared" si="0"/>
        <v>140</v>
      </c>
      <c r="P9" s="67">
        <f t="shared" si="1"/>
        <v>0</v>
      </c>
      <c r="Q9" s="67"/>
      <c r="R9" s="67"/>
      <c r="S9" s="67"/>
      <c r="T9" s="67"/>
      <c r="U9" s="67"/>
      <c r="V9" s="67">
        <v>140</v>
      </c>
      <c r="W9" s="67"/>
      <c r="X9" s="67"/>
      <c r="Y9" s="67"/>
      <c r="Z9" s="67"/>
      <c r="AA9" s="67"/>
      <c r="AB9" s="65"/>
      <c r="AC9" s="65"/>
      <c r="AD9" s="65"/>
      <c r="AE9" s="74"/>
    </row>
    <row r="10" ht="26" customHeight="true" spans="1:31">
      <c r="A10" s="49"/>
      <c r="B10" s="48"/>
      <c r="C10" s="48" t="s">
        <v>65</v>
      </c>
      <c r="D10" s="48"/>
      <c r="E10" s="48" t="s">
        <v>63</v>
      </c>
      <c r="F10" s="48"/>
      <c r="G10" s="56">
        <v>45078</v>
      </c>
      <c r="H10" s="56">
        <v>45627</v>
      </c>
      <c r="I10" s="63">
        <v>1</v>
      </c>
      <c r="J10" s="65" t="s">
        <v>59</v>
      </c>
      <c r="K10" s="65" t="s">
        <v>60</v>
      </c>
      <c r="L10" s="65" t="s">
        <v>61</v>
      </c>
      <c r="M10" s="65" t="s">
        <v>61</v>
      </c>
      <c r="N10" s="65">
        <v>722</v>
      </c>
      <c r="O10" s="67">
        <f t="shared" si="0"/>
        <v>722</v>
      </c>
      <c r="P10" s="67">
        <f t="shared" si="1"/>
        <v>722</v>
      </c>
      <c r="Q10" s="67">
        <v>722</v>
      </c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5"/>
      <c r="AC10" s="65"/>
      <c r="AD10" s="65"/>
      <c r="AE10" s="74"/>
    </row>
    <row r="11" ht="26" customHeight="true" spans="1:31">
      <c r="A11" s="49"/>
      <c r="B11" s="48"/>
      <c r="C11" s="48" t="s">
        <v>66</v>
      </c>
      <c r="D11" s="48"/>
      <c r="E11" s="48" t="s">
        <v>67</v>
      </c>
      <c r="F11" s="48"/>
      <c r="G11" s="48" t="s">
        <v>68</v>
      </c>
      <c r="H11" s="48" t="s">
        <v>69</v>
      </c>
      <c r="I11" s="63">
        <v>8</v>
      </c>
      <c r="J11" s="65" t="s">
        <v>59</v>
      </c>
      <c r="K11" s="65" t="s">
        <v>60</v>
      </c>
      <c r="L11" s="65" t="s">
        <v>61</v>
      </c>
      <c r="M11" s="65" t="s">
        <v>60</v>
      </c>
      <c r="N11" s="65">
        <v>150</v>
      </c>
      <c r="O11" s="67">
        <f t="shared" si="0"/>
        <v>150</v>
      </c>
      <c r="P11" s="67">
        <f t="shared" si="1"/>
        <v>150</v>
      </c>
      <c r="Q11" s="67">
        <v>150</v>
      </c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5"/>
      <c r="AC11" s="65"/>
      <c r="AD11" s="65"/>
      <c r="AE11" s="74"/>
    </row>
    <row r="12" ht="40" customHeight="true" spans="1:31">
      <c r="A12" s="49"/>
      <c r="B12" s="48"/>
      <c r="C12" s="48" t="s">
        <v>70</v>
      </c>
      <c r="D12" s="48"/>
      <c r="E12" s="48" t="s">
        <v>71</v>
      </c>
      <c r="F12" s="48"/>
      <c r="G12" s="57">
        <v>45292</v>
      </c>
      <c r="H12" s="48" t="s">
        <v>72</v>
      </c>
      <c r="I12" s="63"/>
      <c r="J12" s="65"/>
      <c r="K12" s="65"/>
      <c r="L12" s="65" t="s">
        <v>61</v>
      </c>
      <c r="M12" s="65" t="s">
        <v>60</v>
      </c>
      <c r="N12" s="65">
        <v>300</v>
      </c>
      <c r="O12" s="67">
        <f t="shared" si="0"/>
        <v>300</v>
      </c>
      <c r="P12" s="67">
        <f t="shared" si="1"/>
        <v>300</v>
      </c>
      <c r="Q12" s="67">
        <v>300</v>
      </c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5"/>
      <c r="AC12" s="65"/>
      <c r="AD12" s="65"/>
      <c r="AE12" s="74"/>
    </row>
    <row r="13" ht="26" customHeight="true" spans="1:31">
      <c r="A13" s="49"/>
      <c r="B13" s="48" t="s">
        <v>55</v>
      </c>
      <c r="C13" s="48" t="s">
        <v>73</v>
      </c>
      <c r="D13" s="48"/>
      <c r="E13" s="48" t="s">
        <v>74</v>
      </c>
      <c r="F13" s="48"/>
      <c r="G13" s="56">
        <v>45292</v>
      </c>
      <c r="H13" s="56">
        <v>45627</v>
      </c>
      <c r="I13" s="63">
        <v>6</v>
      </c>
      <c r="J13" s="65" t="s">
        <v>75</v>
      </c>
      <c r="K13" s="65" t="s">
        <v>61</v>
      </c>
      <c r="L13" s="65" t="s">
        <v>61</v>
      </c>
      <c r="M13" s="65" t="s">
        <v>60</v>
      </c>
      <c r="N13" s="65">
        <v>125</v>
      </c>
      <c r="O13" s="67">
        <f t="shared" si="0"/>
        <v>125</v>
      </c>
      <c r="P13" s="67">
        <f t="shared" si="1"/>
        <v>125</v>
      </c>
      <c r="Q13" s="67">
        <v>125</v>
      </c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5"/>
      <c r="AC13" s="65"/>
      <c r="AD13" s="65"/>
      <c r="AE13" s="74"/>
    </row>
    <row r="14" ht="36" customHeight="true" spans="1:31">
      <c r="A14" s="49"/>
      <c r="B14" s="48"/>
      <c r="C14" s="48" t="s">
        <v>76</v>
      </c>
      <c r="D14" s="48"/>
      <c r="E14" s="48" t="s">
        <v>77</v>
      </c>
      <c r="F14" s="48"/>
      <c r="G14" s="56">
        <v>45352</v>
      </c>
      <c r="H14" s="56">
        <v>45597</v>
      </c>
      <c r="I14" s="63">
        <v>4</v>
      </c>
      <c r="J14" s="65" t="s">
        <v>75</v>
      </c>
      <c r="K14" s="65" t="s">
        <v>60</v>
      </c>
      <c r="L14" s="65" t="s">
        <v>61</v>
      </c>
      <c r="M14" s="65" t="s">
        <v>60</v>
      </c>
      <c r="N14" s="65">
        <v>100</v>
      </c>
      <c r="O14" s="67">
        <f t="shared" si="0"/>
        <v>100</v>
      </c>
      <c r="P14" s="67">
        <f t="shared" si="1"/>
        <v>100</v>
      </c>
      <c r="Q14" s="67">
        <v>100</v>
      </c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5"/>
      <c r="AC14" s="65"/>
      <c r="AD14" s="65"/>
      <c r="AE14" s="74"/>
    </row>
    <row r="15" ht="26" customHeight="true" spans="1:31">
      <c r="A15" s="49"/>
      <c r="B15" s="48"/>
      <c r="C15" s="48" t="s">
        <v>78</v>
      </c>
      <c r="D15" s="48"/>
      <c r="E15" s="48" t="s">
        <v>79</v>
      </c>
      <c r="F15" s="48"/>
      <c r="G15" s="56">
        <v>45474</v>
      </c>
      <c r="H15" s="56">
        <v>45627</v>
      </c>
      <c r="I15" s="63"/>
      <c r="J15" s="65"/>
      <c r="K15" s="65" t="s">
        <v>60</v>
      </c>
      <c r="L15" s="65" t="s">
        <v>61</v>
      </c>
      <c r="M15" s="65" t="s">
        <v>60</v>
      </c>
      <c r="N15" s="65">
        <v>1500</v>
      </c>
      <c r="O15" s="67">
        <f t="shared" si="0"/>
        <v>1500</v>
      </c>
      <c r="P15" s="67">
        <f t="shared" si="1"/>
        <v>1500</v>
      </c>
      <c r="Q15" s="67">
        <v>1500</v>
      </c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5"/>
      <c r="AC15" s="65"/>
      <c r="AD15" s="65"/>
      <c r="AE15" s="74"/>
    </row>
    <row r="16" ht="26" customHeight="true" spans="1:31">
      <c r="A16" s="49"/>
      <c r="B16" s="48"/>
      <c r="C16" s="48" t="s">
        <v>80</v>
      </c>
      <c r="D16" s="48"/>
      <c r="E16" s="48" t="s">
        <v>80</v>
      </c>
      <c r="F16" s="48"/>
      <c r="G16" s="56" t="s">
        <v>57</v>
      </c>
      <c r="H16" s="56" t="s">
        <v>58</v>
      </c>
      <c r="I16" s="63">
        <v>4</v>
      </c>
      <c r="J16" s="65" t="s">
        <v>59</v>
      </c>
      <c r="K16" s="65" t="s">
        <v>60</v>
      </c>
      <c r="L16" s="65" t="s">
        <v>61</v>
      </c>
      <c r="M16" s="65" t="s">
        <v>60</v>
      </c>
      <c r="N16" s="65">
        <v>0.6</v>
      </c>
      <c r="O16" s="67">
        <f t="shared" si="0"/>
        <v>0.6</v>
      </c>
      <c r="P16" s="67">
        <f t="shared" si="1"/>
        <v>0.6</v>
      </c>
      <c r="Q16" s="67">
        <v>0.6</v>
      </c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5"/>
      <c r="AC16" s="65"/>
      <c r="AD16" s="65"/>
      <c r="AE16" s="74"/>
    </row>
    <row r="17" ht="26" customHeight="true" spans="1:31">
      <c r="A17" s="49"/>
      <c r="B17" s="48"/>
      <c r="C17" s="48" t="s">
        <v>81</v>
      </c>
      <c r="D17" s="48"/>
      <c r="E17" s="48" t="s">
        <v>82</v>
      </c>
      <c r="F17" s="48"/>
      <c r="G17" s="56" t="s">
        <v>57</v>
      </c>
      <c r="H17" s="56" t="s">
        <v>58</v>
      </c>
      <c r="I17" s="63">
        <v>3</v>
      </c>
      <c r="J17" s="64" t="s">
        <v>83</v>
      </c>
      <c r="K17" s="65" t="s">
        <v>60</v>
      </c>
      <c r="L17" s="65" t="s">
        <v>61</v>
      </c>
      <c r="M17" s="65" t="s">
        <v>60</v>
      </c>
      <c r="N17" s="65">
        <v>0.54</v>
      </c>
      <c r="O17" s="67">
        <f t="shared" si="0"/>
        <v>0.54</v>
      </c>
      <c r="P17" s="67">
        <f t="shared" si="1"/>
        <v>0.54</v>
      </c>
      <c r="Q17" s="67">
        <v>0.54</v>
      </c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5"/>
      <c r="AC17" s="65"/>
      <c r="AD17" s="65"/>
      <c r="AE17" s="74"/>
    </row>
    <row r="18" ht="26" customHeight="true" spans="1:31">
      <c r="A18" s="50"/>
      <c r="B18" s="48"/>
      <c r="C18" s="48" t="s">
        <v>84</v>
      </c>
      <c r="D18" s="48"/>
      <c r="E18" s="48" t="s">
        <v>84</v>
      </c>
      <c r="F18" s="48"/>
      <c r="G18" s="56" t="s">
        <v>57</v>
      </c>
      <c r="H18" s="56" t="s">
        <v>58</v>
      </c>
      <c r="I18" s="63">
        <v>1</v>
      </c>
      <c r="J18" s="64" t="s">
        <v>85</v>
      </c>
      <c r="K18" s="65" t="s">
        <v>60</v>
      </c>
      <c r="L18" s="65" t="s">
        <v>61</v>
      </c>
      <c r="M18" s="65" t="s">
        <v>60</v>
      </c>
      <c r="N18" s="65">
        <v>1.63</v>
      </c>
      <c r="O18" s="67">
        <f t="shared" si="0"/>
        <v>1.63</v>
      </c>
      <c r="P18" s="67">
        <f t="shared" si="1"/>
        <v>1.63</v>
      </c>
      <c r="Q18" s="67">
        <v>1.63</v>
      </c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5"/>
      <c r="AC18" s="65"/>
      <c r="AD18" s="65"/>
      <c r="AE18" s="74"/>
    </row>
    <row r="19" ht="53" customHeight="true" spans="1:31">
      <c r="A19" s="51">
        <v>602002</v>
      </c>
      <c r="B19" s="52" t="s">
        <v>86</v>
      </c>
      <c r="C19" s="48" t="s">
        <v>87</v>
      </c>
      <c r="D19" s="48" t="s">
        <v>88</v>
      </c>
      <c r="E19" s="48" t="s">
        <v>89</v>
      </c>
      <c r="F19" s="48">
        <v>31099</v>
      </c>
      <c r="G19" s="48">
        <v>2024.9</v>
      </c>
      <c r="H19" s="48">
        <v>2024.12</v>
      </c>
      <c r="I19" s="63">
        <v>16</v>
      </c>
      <c r="J19" s="65" t="s">
        <v>90</v>
      </c>
      <c r="K19" s="65"/>
      <c r="L19" s="65"/>
      <c r="M19" s="65"/>
      <c r="N19" s="65"/>
      <c r="O19" s="67">
        <f t="shared" si="0"/>
        <v>7.968</v>
      </c>
      <c r="P19" s="67">
        <f t="shared" si="1"/>
        <v>7.968</v>
      </c>
      <c r="Q19" s="67">
        <v>7.968</v>
      </c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5"/>
      <c r="AC19" s="65"/>
      <c r="AD19" s="65"/>
      <c r="AE19" s="65"/>
    </row>
    <row r="20" ht="40" customHeight="true" spans="1:31">
      <c r="A20" s="53">
        <v>602003</v>
      </c>
      <c r="B20" s="54" t="s">
        <v>91</v>
      </c>
      <c r="C20" s="48" t="s">
        <v>87</v>
      </c>
      <c r="D20" s="48" t="s">
        <v>88</v>
      </c>
      <c r="E20" s="48" t="s">
        <v>89</v>
      </c>
      <c r="F20" s="48">
        <v>31099</v>
      </c>
      <c r="G20" s="48">
        <v>2024.9</v>
      </c>
      <c r="H20" s="48">
        <v>2024.12</v>
      </c>
      <c r="I20" s="63">
        <v>2</v>
      </c>
      <c r="J20" s="65" t="s">
        <v>90</v>
      </c>
      <c r="K20" s="65"/>
      <c r="L20" s="65"/>
      <c r="M20" s="65"/>
      <c r="N20" s="65"/>
      <c r="O20" s="67">
        <f t="shared" si="0"/>
        <v>0.996</v>
      </c>
      <c r="P20" s="67">
        <f t="shared" si="1"/>
        <v>0.996</v>
      </c>
      <c r="Q20" s="67">
        <f t="shared" ref="O20:Q20" si="2">9960/10000</f>
        <v>0.996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5"/>
      <c r="AC20" s="65"/>
      <c r="AD20" s="65"/>
      <c r="AE20" s="65"/>
    </row>
    <row r="21" ht="26" customHeight="true" spans="1:31">
      <c r="A21" s="51">
        <v>602004</v>
      </c>
      <c r="B21" s="48" t="s">
        <v>92</v>
      </c>
      <c r="C21" s="48" t="s">
        <v>87</v>
      </c>
      <c r="D21" s="48" t="s">
        <v>88</v>
      </c>
      <c r="E21" s="48" t="s">
        <v>89</v>
      </c>
      <c r="F21" s="48">
        <v>31099</v>
      </c>
      <c r="G21" s="48">
        <v>2024.9</v>
      </c>
      <c r="H21" s="48">
        <v>2024.12</v>
      </c>
      <c r="I21" s="63">
        <v>1</v>
      </c>
      <c r="J21" s="65" t="s">
        <v>90</v>
      </c>
      <c r="K21" s="65"/>
      <c r="L21" s="65"/>
      <c r="M21" s="65"/>
      <c r="N21" s="65"/>
      <c r="O21" s="67">
        <f t="shared" si="0"/>
        <v>0.4985</v>
      </c>
      <c r="P21" s="67">
        <f t="shared" si="1"/>
        <v>0.4985</v>
      </c>
      <c r="Q21" s="67">
        <v>0.4985</v>
      </c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5"/>
      <c r="AC21" s="65"/>
      <c r="AD21" s="65"/>
      <c r="AE21" s="65"/>
    </row>
    <row r="22" ht="26" customHeight="true" spans="1:31">
      <c r="A22" s="51"/>
      <c r="B22" s="48"/>
      <c r="C22" s="48" t="s">
        <v>87</v>
      </c>
      <c r="D22" s="48" t="s">
        <v>93</v>
      </c>
      <c r="E22" s="48" t="s">
        <v>94</v>
      </c>
      <c r="F22" s="48">
        <v>31099</v>
      </c>
      <c r="G22" s="48">
        <v>2024.9</v>
      </c>
      <c r="H22" s="48">
        <v>2024.12</v>
      </c>
      <c r="I22" s="63">
        <v>4</v>
      </c>
      <c r="J22" s="65" t="s">
        <v>90</v>
      </c>
      <c r="K22" s="65"/>
      <c r="L22" s="65"/>
      <c r="M22" s="65"/>
      <c r="N22" s="65"/>
      <c r="O22" s="67">
        <f t="shared" si="0"/>
        <v>2.996</v>
      </c>
      <c r="P22" s="67">
        <f t="shared" si="1"/>
        <v>2.996</v>
      </c>
      <c r="Q22" s="67">
        <f t="shared" ref="O22:Q22" si="3">29960/10000</f>
        <v>2.996</v>
      </c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5"/>
      <c r="AC22" s="65"/>
      <c r="AD22" s="65"/>
      <c r="AE22" s="65"/>
    </row>
    <row r="23" ht="26" customHeight="true" spans="1:31">
      <c r="A23" s="47">
        <v>602005</v>
      </c>
      <c r="B23" s="48" t="s">
        <v>95</v>
      </c>
      <c r="C23" s="48" t="s">
        <v>96</v>
      </c>
      <c r="D23" s="48" t="s">
        <v>97</v>
      </c>
      <c r="E23" s="48" t="s">
        <v>98</v>
      </c>
      <c r="F23" s="58" t="s">
        <v>99</v>
      </c>
      <c r="G23" s="48" t="s">
        <v>100</v>
      </c>
      <c r="H23" s="48" t="s">
        <v>100</v>
      </c>
      <c r="I23" s="63">
        <v>8</v>
      </c>
      <c r="J23" s="65" t="s">
        <v>59</v>
      </c>
      <c r="K23" s="65" t="s">
        <v>60</v>
      </c>
      <c r="L23" s="65" t="s">
        <v>61</v>
      </c>
      <c r="M23" s="65" t="s">
        <v>60</v>
      </c>
      <c r="N23" s="65">
        <v>0.26</v>
      </c>
      <c r="O23" s="67">
        <f t="shared" si="0"/>
        <v>0.26</v>
      </c>
      <c r="P23" s="67">
        <f t="shared" si="1"/>
        <v>0.26</v>
      </c>
      <c r="Q23" s="67">
        <v>0.26</v>
      </c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5"/>
      <c r="AC23" s="65"/>
      <c r="AD23" s="65"/>
      <c r="AE23" s="74"/>
    </row>
    <row r="24" ht="26" customHeight="true" spans="1:31">
      <c r="A24" s="49"/>
      <c r="B24" s="48"/>
      <c r="C24" s="48" t="s">
        <v>96</v>
      </c>
      <c r="D24" s="48" t="s">
        <v>101</v>
      </c>
      <c r="E24" s="48" t="s">
        <v>98</v>
      </c>
      <c r="F24" s="58" t="s">
        <v>99</v>
      </c>
      <c r="G24" s="48" t="s">
        <v>100</v>
      </c>
      <c r="H24" s="48" t="s">
        <v>100</v>
      </c>
      <c r="I24" s="63">
        <v>1</v>
      </c>
      <c r="J24" s="65" t="s">
        <v>59</v>
      </c>
      <c r="K24" s="65" t="s">
        <v>60</v>
      </c>
      <c r="L24" s="65" t="s">
        <v>61</v>
      </c>
      <c r="M24" s="65" t="s">
        <v>60</v>
      </c>
      <c r="N24" s="65">
        <v>0.04</v>
      </c>
      <c r="O24" s="67">
        <f t="shared" si="0"/>
        <v>0.04</v>
      </c>
      <c r="P24" s="67">
        <f t="shared" si="1"/>
        <v>0.04</v>
      </c>
      <c r="Q24" s="67">
        <v>0.04</v>
      </c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5"/>
      <c r="AC24" s="65"/>
      <c r="AD24" s="65"/>
      <c r="AE24" s="74"/>
    </row>
    <row r="25" ht="26" customHeight="true" spans="1:31">
      <c r="A25" s="49"/>
      <c r="B25" s="48"/>
      <c r="C25" s="48" t="s">
        <v>96</v>
      </c>
      <c r="D25" s="48" t="s">
        <v>102</v>
      </c>
      <c r="E25" s="48" t="s">
        <v>98</v>
      </c>
      <c r="F25" s="58" t="s">
        <v>99</v>
      </c>
      <c r="G25" s="48" t="s">
        <v>100</v>
      </c>
      <c r="H25" s="48" t="s">
        <v>100</v>
      </c>
      <c r="I25" s="63">
        <v>1</v>
      </c>
      <c r="J25" s="65" t="s">
        <v>90</v>
      </c>
      <c r="K25" s="65" t="s">
        <v>60</v>
      </c>
      <c r="L25" s="65" t="s">
        <v>61</v>
      </c>
      <c r="M25" s="65" t="s">
        <v>60</v>
      </c>
      <c r="N25" s="65">
        <v>0.26</v>
      </c>
      <c r="O25" s="67">
        <f t="shared" si="0"/>
        <v>0.26</v>
      </c>
      <c r="P25" s="67">
        <f t="shared" si="1"/>
        <v>0.26</v>
      </c>
      <c r="Q25" s="67">
        <v>0.26</v>
      </c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5"/>
      <c r="AC25" s="65"/>
      <c r="AD25" s="65"/>
      <c r="AE25" s="74"/>
    </row>
    <row r="26" ht="26" customHeight="true" spans="1:31">
      <c r="A26" s="49"/>
      <c r="B26" s="48"/>
      <c r="C26" s="48" t="s">
        <v>103</v>
      </c>
      <c r="D26" s="48" t="s">
        <v>104</v>
      </c>
      <c r="E26" s="48" t="s">
        <v>105</v>
      </c>
      <c r="F26" s="58" t="s">
        <v>99</v>
      </c>
      <c r="G26" s="48" t="s">
        <v>100</v>
      </c>
      <c r="H26" s="48" t="s">
        <v>100</v>
      </c>
      <c r="I26" s="63">
        <v>1</v>
      </c>
      <c r="J26" s="65" t="s">
        <v>83</v>
      </c>
      <c r="K26" s="65" t="s">
        <v>60</v>
      </c>
      <c r="L26" s="65" t="s">
        <v>61</v>
      </c>
      <c r="M26" s="65" t="s">
        <v>60</v>
      </c>
      <c r="N26" s="65">
        <v>3.5</v>
      </c>
      <c r="O26" s="67">
        <f t="shared" si="0"/>
        <v>3.5</v>
      </c>
      <c r="P26" s="67">
        <f t="shared" si="1"/>
        <v>3.5</v>
      </c>
      <c r="Q26" s="67">
        <v>3.5</v>
      </c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5"/>
      <c r="AC26" s="65"/>
      <c r="AD26" s="65"/>
      <c r="AE26" s="74"/>
    </row>
    <row r="27" ht="26" customHeight="true" spans="1:31">
      <c r="A27" s="49"/>
      <c r="B27" s="48"/>
      <c r="C27" s="48" t="s">
        <v>103</v>
      </c>
      <c r="D27" s="48" t="s">
        <v>106</v>
      </c>
      <c r="E27" s="48" t="s">
        <v>105</v>
      </c>
      <c r="F27" s="58" t="s">
        <v>99</v>
      </c>
      <c r="G27" s="48" t="s">
        <v>100</v>
      </c>
      <c r="H27" s="48" t="s">
        <v>100</v>
      </c>
      <c r="I27" s="63">
        <v>1</v>
      </c>
      <c r="J27" s="65" t="s">
        <v>83</v>
      </c>
      <c r="K27" s="65" t="s">
        <v>60</v>
      </c>
      <c r="L27" s="65" t="s">
        <v>61</v>
      </c>
      <c r="M27" s="65" t="s">
        <v>60</v>
      </c>
      <c r="N27" s="65">
        <v>4.68</v>
      </c>
      <c r="O27" s="67">
        <f t="shared" si="0"/>
        <v>4.68</v>
      </c>
      <c r="P27" s="67">
        <f t="shared" si="1"/>
        <v>4.68</v>
      </c>
      <c r="Q27" s="67">
        <v>4.68</v>
      </c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5"/>
      <c r="AC27" s="65"/>
      <c r="AD27" s="65"/>
      <c r="AE27" s="74"/>
    </row>
    <row r="28" ht="26" customHeight="true" spans="1:31">
      <c r="A28" s="49"/>
      <c r="B28" s="48"/>
      <c r="C28" s="48" t="s">
        <v>103</v>
      </c>
      <c r="D28" s="48" t="s">
        <v>107</v>
      </c>
      <c r="E28" s="48" t="s">
        <v>105</v>
      </c>
      <c r="F28" s="58" t="s">
        <v>99</v>
      </c>
      <c r="G28" s="48" t="s">
        <v>100</v>
      </c>
      <c r="H28" s="48" t="s">
        <v>100</v>
      </c>
      <c r="I28" s="63">
        <v>1</v>
      </c>
      <c r="J28" s="65" t="s">
        <v>83</v>
      </c>
      <c r="K28" s="65" t="s">
        <v>60</v>
      </c>
      <c r="L28" s="65" t="s">
        <v>61</v>
      </c>
      <c r="M28" s="65" t="s">
        <v>60</v>
      </c>
      <c r="N28" s="65">
        <v>1.8</v>
      </c>
      <c r="O28" s="67">
        <f t="shared" si="0"/>
        <v>1.8</v>
      </c>
      <c r="P28" s="67">
        <f t="shared" si="1"/>
        <v>1.8</v>
      </c>
      <c r="Q28" s="67">
        <v>1.8</v>
      </c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5"/>
      <c r="AC28" s="65"/>
      <c r="AD28" s="65"/>
      <c r="AE28" s="74"/>
    </row>
    <row r="29" ht="26" customHeight="true" spans="1:31">
      <c r="A29" s="49"/>
      <c r="B29" s="48"/>
      <c r="C29" s="48" t="s">
        <v>103</v>
      </c>
      <c r="D29" s="48" t="s">
        <v>108</v>
      </c>
      <c r="E29" s="48" t="s">
        <v>109</v>
      </c>
      <c r="F29" s="58" t="s">
        <v>99</v>
      </c>
      <c r="G29" s="48" t="s">
        <v>100</v>
      </c>
      <c r="H29" s="48" t="s">
        <v>100</v>
      </c>
      <c r="I29" s="63">
        <v>2</v>
      </c>
      <c r="J29" s="65" t="s">
        <v>90</v>
      </c>
      <c r="K29" s="65" t="s">
        <v>60</v>
      </c>
      <c r="L29" s="65" t="s">
        <v>61</v>
      </c>
      <c r="M29" s="65" t="s">
        <v>60</v>
      </c>
      <c r="N29" s="65">
        <v>2.8</v>
      </c>
      <c r="O29" s="67">
        <f t="shared" si="0"/>
        <v>2.8</v>
      </c>
      <c r="P29" s="67">
        <f t="shared" si="1"/>
        <v>2.8</v>
      </c>
      <c r="Q29" s="67">
        <v>2.8</v>
      </c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5"/>
      <c r="AC29" s="65"/>
      <c r="AD29" s="65"/>
      <c r="AE29" s="74"/>
    </row>
    <row r="30" ht="26" customHeight="true" spans="1:31">
      <c r="A30" s="49"/>
      <c r="B30" s="48"/>
      <c r="C30" s="48" t="s">
        <v>103</v>
      </c>
      <c r="D30" s="48" t="s">
        <v>110</v>
      </c>
      <c r="E30" s="48" t="s">
        <v>105</v>
      </c>
      <c r="F30" s="58" t="s">
        <v>99</v>
      </c>
      <c r="G30" s="48" t="s">
        <v>100</v>
      </c>
      <c r="H30" s="48" t="s">
        <v>100</v>
      </c>
      <c r="I30" s="63">
        <v>2</v>
      </c>
      <c r="J30" s="65" t="s">
        <v>83</v>
      </c>
      <c r="K30" s="65" t="s">
        <v>60</v>
      </c>
      <c r="L30" s="65" t="s">
        <v>61</v>
      </c>
      <c r="M30" s="65" t="s">
        <v>60</v>
      </c>
      <c r="N30" s="65">
        <v>8.4</v>
      </c>
      <c r="O30" s="67">
        <f t="shared" si="0"/>
        <v>8.4</v>
      </c>
      <c r="P30" s="67">
        <f t="shared" si="1"/>
        <v>8.4</v>
      </c>
      <c r="Q30" s="67">
        <v>8.4</v>
      </c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5"/>
      <c r="AC30" s="65"/>
      <c r="AD30" s="65"/>
      <c r="AE30" s="74"/>
    </row>
    <row r="31" ht="26" customHeight="true" spans="1:31">
      <c r="A31" s="49"/>
      <c r="B31" s="48"/>
      <c r="C31" s="48" t="s">
        <v>103</v>
      </c>
      <c r="D31" s="48" t="s">
        <v>111</v>
      </c>
      <c r="E31" s="48" t="s">
        <v>98</v>
      </c>
      <c r="F31" s="58" t="s">
        <v>99</v>
      </c>
      <c r="G31" s="48" t="s">
        <v>100</v>
      </c>
      <c r="H31" s="48" t="s">
        <v>100</v>
      </c>
      <c r="I31" s="63">
        <v>2</v>
      </c>
      <c r="J31" s="65" t="s">
        <v>90</v>
      </c>
      <c r="K31" s="65" t="s">
        <v>60</v>
      </c>
      <c r="L31" s="65" t="s">
        <v>61</v>
      </c>
      <c r="M31" s="65" t="s">
        <v>60</v>
      </c>
      <c r="N31" s="65">
        <v>0.8</v>
      </c>
      <c r="O31" s="67">
        <f t="shared" si="0"/>
        <v>0.8</v>
      </c>
      <c r="P31" s="67">
        <f t="shared" si="1"/>
        <v>0.8</v>
      </c>
      <c r="Q31" s="67">
        <v>0.8</v>
      </c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5"/>
      <c r="AC31" s="65"/>
      <c r="AD31" s="65"/>
      <c r="AE31" s="74"/>
    </row>
    <row r="32" ht="26" customHeight="true" spans="1:31">
      <c r="A32" s="49"/>
      <c r="B32" s="48"/>
      <c r="C32" s="48" t="s">
        <v>103</v>
      </c>
      <c r="D32" s="48" t="s">
        <v>112</v>
      </c>
      <c r="E32" s="48" t="s">
        <v>98</v>
      </c>
      <c r="F32" s="58" t="s">
        <v>99</v>
      </c>
      <c r="G32" s="48" t="s">
        <v>100</v>
      </c>
      <c r="H32" s="48" t="s">
        <v>100</v>
      </c>
      <c r="I32" s="63">
        <v>1</v>
      </c>
      <c r="J32" s="65" t="s">
        <v>90</v>
      </c>
      <c r="K32" s="65" t="s">
        <v>60</v>
      </c>
      <c r="L32" s="65" t="s">
        <v>61</v>
      </c>
      <c r="M32" s="65" t="s">
        <v>60</v>
      </c>
      <c r="N32" s="65">
        <v>2.86</v>
      </c>
      <c r="O32" s="67">
        <f t="shared" si="0"/>
        <v>2.86</v>
      </c>
      <c r="P32" s="67">
        <f t="shared" si="1"/>
        <v>2.86</v>
      </c>
      <c r="Q32" s="67">
        <v>2.86</v>
      </c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5"/>
      <c r="AC32" s="65"/>
      <c r="AD32" s="65"/>
      <c r="AE32" s="74"/>
    </row>
    <row r="33" ht="26" customHeight="true" spans="1:31">
      <c r="A33" s="49"/>
      <c r="B33" s="48"/>
      <c r="C33" s="48" t="s">
        <v>103</v>
      </c>
      <c r="D33" s="48" t="s">
        <v>113</v>
      </c>
      <c r="E33" s="48" t="s">
        <v>105</v>
      </c>
      <c r="F33" s="58" t="s">
        <v>99</v>
      </c>
      <c r="G33" s="48" t="s">
        <v>100</v>
      </c>
      <c r="H33" s="48" t="s">
        <v>100</v>
      </c>
      <c r="I33" s="63">
        <v>1</v>
      </c>
      <c r="J33" s="65" t="s">
        <v>83</v>
      </c>
      <c r="K33" s="65" t="s">
        <v>60</v>
      </c>
      <c r="L33" s="65" t="s">
        <v>61</v>
      </c>
      <c r="M33" s="65" t="s">
        <v>60</v>
      </c>
      <c r="N33" s="65">
        <v>2.86</v>
      </c>
      <c r="O33" s="67">
        <f t="shared" si="0"/>
        <v>2.86</v>
      </c>
      <c r="P33" s="67">
        <f t="shared" si="1"/>
        <v>2.86</v>
      </c>
      <c r="Q33" s="67">
        <v>2.86</v>
      </c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5"/>
      <c r="AC33" s="65"/>
      <c r="AD33" s="65"/>
      <c r="AE33" s="74"/>
    </row>
    <row r="34" ht="26" customHeight="true" spans="1:31">
      <c r="A34" s="49"/>
      <c r="B34" s="48"/>
      <c r="C34" s="48" t="s">
        <v>103</v>
      </c>
      <c r="D34" s="48" t="s">
        <v>114</v>
      </c>
      <c r="E34" s="48" t="s">
        <v>115</v>
      </c>
      <c r="F34" s="58" t="s">
        <v>99</v>
      </c>
      <c r="G34" s="48" t="s">
        <v>100</v>
      </c>
      <c r="H34" s="48" t="s">
        <v>100</v>
      </c>
      <c r="I34" s="63">
        <v>1</v>
      </c>
      <c r="J34" s="65" t="s">
        <v>90</v>
      </c>
      <c r="K34" s="65" t="s">
        <v>60</v>
      </c>
      <c r="L34" s="65" t="s">
        <v>61</v>
      </c>
      <c r="M34" s="65" t="s">
        <v>60</v>
      </c>
      <c r="N34" s="65">
        <v>0.98</v>
      </c>
      <c r="O34" s="67">
        <f t="shared" si="0"/>
        <v>0.98</v>
      </c>
      <c r="P34" s="67">
        <f t="shared" si="1"/>
        <v>0.98</v>
      </c>
      <c r="Q34" s="67">
        <v>0.98</v>
      </c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5"/>
      <c r="AC34" s="65"/>
      <c r="AD34" s="65"/>
      <c r="AE34" s="74"/>
    </row>
    <row r="35" ht="26" customHeight="true" spans="1:31">
      <c r="A35" s="49"/>
      <c r="B35" s="48"/>
      <c r="C35" s="48" t="s">
        <v>103</v>
      </c>
      <c r="D35" s="48" t="s">
        <v>116</v>
      </c>
      <c r="E35" s="48" t="s">
        <v>105</v>
      </c>
      <c r="F35" s="58" t="s">
        <v>99</v>
      </c>
      <c r="G35" s="48" t="s">
        <v>100</v>
      </c>
      <c r="H35" s="48" t="s">
        <v>100</v>
      </c>
      <c r="I35" s="63">
        <v>1</v>
      </c>
      <c r="J35" s="65" t="s">
        <v>83</v>
      </c>
      <c r="K35" s="65" t="s">
        <v>60</v>
      </c>
      <c r="L35" s="65" t="s">
        <v>61</v>
      </c>
      <c r="M35" s="65" t="s">
        <v>60</v>
      </c>
      <c r="N35" s="65">
        <v>1</v>
      </c>
      <c r="O35" s="67">
        <f t="shared" si="0"/>
        <v>1</v>
      </c>
      <c r="P35" s="67">
        <f t="shared" si="1"/>
        <v>1</v>
      </c>
      <c r="Q35" s="67">
        <v>1</v>
      </c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5"/>
      <c r="AC35" s="65"/>
      <c r="AD35" s="65"/>
      <c r="AE35" s="74"/>
    </row>
    <row r="36" ht="26" customHeight="true" spans="1:31">
      <c r="A36" s="49"/>
      <c r="B36" s="48"/>
      <c r="C36" s="48" t="s">
        <v>117</v>
      </c>
      <c r="D36" s="55" t="s">
        <v>118</v>
      </c>
      <c r="E36" s="48" t="s">
        <v>98</v>
      </c>
      <c r="F36" s="58" t="s">
        <v>99</v>
      </c>
      <c r="G36" s="48" t="s">
        <v>100</v>
      </c>
      <c r="H36" s="48" t="s">
        <v>100</v>
      </c>
      <c r="I36" s="66">
        <v>1</v>
      </c>
      <c r="J36" s="65" t="s">
        <v>83</v>
      </c>
      <c r="K36" s="65" t="s">
        <v>60</v>
      </c>
      <c r="L36" s="65" t="s">
        <v>61</v>
      </c>
      <c r="M36" s="65" t="s">
        <v>60</v>
      </c>
      <c r="N36" s="68">
        <v>6</v>
      </c>
      <c r="O36" s="67">
        <f t="shared" si="0"/>
        <v>6</v>
      </c>
      <c r="P36" s="67">
        <f t="shared" si="1"/>
        <v>6</v>
      </c>
      <c r="Q36" s="69">
        <v>6</v>
      </c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5"/>
      <c r="AC36" s="65"/>
      <c r="AD36" s="65"/>
      <c r="AE36" s="74"/>
    </row>
    <row r="37" ht="26" customHeight="true" spans="1:31">
      <c r="A37" s="49"/>
      <c r="B37" s="48"/>
      <c r="C37" s="48" t="s">
        <v>117</v>
      </c>
      <c r="D37" s="55" t="s">
        <v>119</v>
      </c>
      <c r="E37" s="48" t="s">
        <v>98</v>
      </c>
      <c r="F37" s="58" t="s">
        <v>99</v>
      </c>
      <c r="G37" s="48" t="s">
        <v>100</v>
      </c>
      <c r="H37" s="48" t="s">
        <v>100</v>
      </c>
      <c r="I37" s="66">
        <v>49</v>
      </c>
      <c r="J37" s="65" t="s">
        <v>83</v>
      </c>
      <c r="K37" s="65" t="s">
        <v>60</v>
      </c>
      <c r="L37" s="65" t="s">
        <v>61</v>
      </c>
      <c r="M37" s="65" t="s">
        <v>60</v>
      </c>
      <c r="N37" s="68">
        <v>5.88</v>
      </c>
      <c r="O37" s="67">
        <f t="shared" si="0"/>
        <v>5.88</v>
      </c>
      <c r="P37" s="67">
        <f t="shared" si="1"/>
        <v>5.88</v>
      </c>
      <c r="Q37" s="69">
        <v>5.88</v>
      </c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5"/>
      <c r="AC37" s="65"/>
      <c r="AD37" s="65"/>
      <c r="AE37" s="74"/>
    </row>
    <row r="38" ht="26" customHeight="true" spans="1:31">
      <c r="A38" s="49"/>
      <c r="B38" s="48"/>
      <c r="C38" s="48" t="s">
        <v>117</v>
      </c>
      <c r="D38" s="55" t="s">
        <v>120</v>
      </c>
      <c r="E38" s="48" t="s">
        <v>98</v>
      </c>
      <c r="F38" s="58" t="s">
        <v>99</v>
      </c>
      <c r="G38" s="48" t="s">
        <v>100</v>
      </c>
      <c r="H38" s="48" t="s">
        <v>100</v>
      </c>
      <c r="I38" s="66">
        <v>2</v>
      </c>
      <c r="J38" s="65" t="s">
        <v>83</v>
      </c>
      <c r="K38" s="65" t="s">
        <v>60</v>
      </c>
      <c r="L38" s="65" t="s">
        <v>61</v>
      </c>
      <c r="M38" s="65" t="s">
        <v>60</v>
      </c>
      <c r="N38" s="68">
        <v>3.3</v>
      </c>
      <c r="O38" s="67">
        <f t="shared" ref="O38:O69" si="4">P38+S38+T38+U38+V38+W38+X38+Y38+Z38+AA38+AB38</f>
        <v>3.3</v>
      </c>
      <c r="P38" s="67">
        <f t="shared" ref="P38:P69" si="5">Q38+R38</f>
        <v>3.3</v>
      </c>
      <c r="Q38" s="69">
        <v>3.3</v>
      </c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5"/>
      <c r="AC38" s="65"/>
      <c r="AD38" s="65"/>
      <c r="AE38" s="74"/>
    </row>
    <row r="39" ht="26" customHeight="true" spans="1:31">
      <c r="A39" s="49"/>
      <c r="B39" s="48"/>
      <c r="C39" s="48" t="s">
        <v>117</v>
      </c>
      <c r="D39" s="55" t="s">
        <v>121</v>
      </c>
      <c r="E39" s="48" t="s">
        <v>98</v>
      </c>
      <c r="F39" s="58" t="s">
        <v>99</v>
      </c>
      <c r="G39" s="48" t="s">
        <v>100</v>
      </c>
      <c r="H39" s="48" t="s">
        <v>100</v>
      </c>
      <c r="I39" s="66">
        <v>8</v>
      </c>
      <c r="J39" s="65" t="s">
        <v>83</v>
      </c>
      <c r="K39" s="65" t="s">
        <v>60</v>
      </c>
      <c r="L39" s="65" t="s">
        <v>61</v>
      </c>
      <c r="M39" s="65" t="s">
        <v>60</v>
      </c>
      <c r="N39" s="68">
        <v>2.65</v>
      </c>
      <c r="O39" s="67">
        <f t="shared" si="4"/>
        <v>2.65</v>
      </c>
      <c r="P39" s="67">
        <f t="shared" si="5"/>
        <v>2.65</v>
      </c>
      <c r="Q39" s="69">
        <v>2.65</v>
      </c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5"/>
      <c r="AC39" s="65"/>
      <c r="AD39" s="65"/>
      <c r="AE39" s="74"/>
    </row>
    <row r="40" ht="26" customHeight="true" spans="1:31">
      <c r="A40" s="49"/>
      <c r="B40" s="48"/>
      <c r="C40" s="48" t="s">
        <v>117</v>
      </c>
      <c r="D40" s="55" t="s">
        <v>121</v>
      </c>
      <c r="E40" s="48" t="s">
        <v>98</v>
      </c>
      <c r="F40" s="58" t="s">
        <v>99</v>
      </c>
      <c r="G40" s="48" t="s">
        <v>100</v>
      </c>
      <c r="H40" s="48" t="s">
        <v>100</v>
      </c>
      <c r="I40" s="66">
        <v>2</v>
      </c>
      <c r="J40" s="65" t="s">
        <v>83</v>
      </c>
      <c r="K40" s="65" t="s">
        <v>60</v>
      </c>
      <c r="L40" s="65" t="s">
        <v>61</v>
      </c>
      <c r="M40" s="65" t="s">
        <v>60</v>
      </c>
      <c r="N40" s="68">
        <v>6.24</v>
      </c>
      <c r="O40" s="67">
        <f t="shared" si="4"/>
        <v>6.24</v>
      </c>
      <c r="P40" s="67">
        <f t="shared" si="5"/>
        <v>6.24</v>
      </c>
      <c r="Q40" s="69">
        <v>6.24</v>
      </c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5"/>
      <c r="AC40" s="65"/>
      <c r="AD40" s="65"/>
      <c r="AE40" s="74"/>
    </row>
    <row r="41" ht="26" customHeight="true" spans="1:31">
      <c r="A41" s="49"/>
      <c r="B41" s="48"/>
      <c r="C41" s="48" t="s">
        <v>117</v>
      </c>
      <c r="D41" s="55" t="s">
        <v>122</v>
      </c>
      <c r="E41" s="48" t="s">
        <v>98</v>
      </c>
      <c r="F41" s="58" t="s">
        <v>99</v>
      </c>
      <c r="G41" s="48" t="s">
        <v>100</v>
      </c>
      <c r="H41" s="48" t="s">
        <v>100</v>
      </c>
      <c r="I41" s="66">
        <v>1</v>
      </c>
      <c r="J41" s="65" t="s">
        <v>83</v>
      </c>
      <c r="K41" s="65" t="s">
        <v>60</v>
      </c>
      <c r="L41" s="65" t="s">
        <v>61</v>
      </c>
      <c r="M41" s="65" t="s">
        <v>60</v>
      </c>
      <c r="N41" s="68">
        <v>0.12</v>
      </c>
      <c r="O41" s="67">
        <f t="shared" si="4"/>
        <v>0.12</v>
      </c>
      <c r="P41" s="67">
        <f t="shared" si="5"/>
        <v>0.12</v>
      </c>
      <c r="Q41" s="69">
        <v>0.12</v>
      </c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5"/>
      <c r="AC41" s="65"/>
      <c r="AD41" s="65"/>
      <c r="AE41" s="74"/>
    </row>
    <row r="42" ht="26" customHeight="true" spans="1:31">
      <c r="A42" s="49"/>
      <c r="B42" s="48"/>
      <c r="C42" s="48" t="s">
        <v>117</v>
      </c>
      <c r="D42" s="55" t="s">
        <v>123</v>
      </c>
      <c r="E42" s="48" t="s">
        <v>98</v>
      </c>
      <c r="F42" s="58" t="s">
        <v>99</v>
      </c>
      <c r="G42" s="48" t="s">
        <v>100</v>
      </c>
      <c r="H42" s="48" t="s">
        <v>100</v>
      </c>
      <c r="I42" s="66">
        <v>1</v>
      </c>
      <c r="J42" s="65" t="s">
        <v>59</v>
      </c>
      <c r="K42" s="65" t="s">
        <v>60</v>
      </c>
      <c r="L42" s="65" t="s">
        <v>61</v>
      </c>
      <c r="M42" s="65" t="s">
        <v>60</v>
      </c>
      <c r="N42" s="68">
        <v>0.03</v>
      </c>
      <c r="O42" s="67">
        <f t="shared" si="4"/>
        <v>0.03</v>
      </c>
      <c r="P42" s="67">
        <f t="shared" si="5"/>
        <v>0.03</v>
      </c>
      <c r="Q42" s="69">
        <v>0.03</v>
      </c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5"/>
      <c r="AC42" s="65"/>
      <c r="AD42" s="65"/>
      <c r="AE42" s="74"/>
    </row>
    <row r="43" ht="26" customHeight="true" spans="1:31">
      <c r="A43" s="49"/>
      <c r="B43" s="48"/>
      <c r="C43" s="48" t="s">
        <v>117</v>
      </c>
      <c r="D43" s="55" t="s">
        <v>84</v>
      </c>
      <c r="E43" s="48" t="s">
        <v>98</v>
      </c>
      <c r="F43" s="58" t="s">
        <v>99</v>
      </c>
      <c r="G43" s="48" t="s">
        <v>100</v>
      </c>
      <c r="H43" s="48" t="s">
        <v>100</v>
      </c>
      <c r="I43" s="66">
        <v>1</v>
      </c>
      <c r="J43" s="65" t="s">
        <v>124</v>
      </c>
      <c r="K43" s="65" t="s">
        <v>60</v>
      </c>
      <c r="L43" s="65" t="s">
        <v>61</v>
      </c>
      <c r="M43" s="65" t="s">
        <v>60</v>
      </c>
      <c r="N43" s="68">
        <v>0.1</v>
      </c>
      <c r="O43" s="67">
        <f t="shared" si="4"/>
        <v>0.1</v>
      </c>
      <c r="P43" s="67">
        <f t="shared" si="5"/>
        <v>0.1</v>
      </c>
      <c r="Q43" s="69">
        <v>0.1</v>
      </c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5"/>
      <c r="AC43" s="65"/>
      <c r="AD43" s="65"/>
      <c r="AE43" s="74"/>
    </row>
    <row r="44" ht="26" customHeight="true" spans="1:31">
      <c r="A44" s="49"/>
      <c r="B44" s="48"/>
      <c r="C44" s="48" t="s">
        <v>117</v>
      </c>
      <c r="D44" s="55" t="s">
        <v>125</v>
      </c>
      <c r="E44" s="48" t="s">
        <v>98</v>
      </c>
      <c r="F44" s="58" t="s">
        <v>99</v>
      </c>
      <c r="G44" s="48" t="s">
        <v>100</v>
      </c>
      <c r="H44" s="48" t="s">
        <v>100</v>
      </c>
      <c r="I44" s="66">
        <v>1</v>
      </c>
      <c r="J44" s="65" t="s">
        <v>126</v>
      </c>
      <c r="K44" s="65" t="s">
        <v>60</v>
      </c>
      <c r="L44" s="65" t="s">
        <v>61</v>
      </c>
      <c r="M44" s="65" t="s">
        <v>60</v>
      </c>
      <c r="N44" s="68">
        <v>0.04</v>
      </c>
      <c r="O44" s="67">
        <f t="shared" si="4"/>
        <v>0.04</v>
      </c>
      <c r="P44" s="67">
        <f t="shared" si="5"/>
        <v>0.04</v>
      </c>
      <c r="Q44" s="69">
        <v>0.04</v>
      </c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5"/>
      <c r="AC44" s="65"/>
      <c r="AD44" s="65"/>
      <c r="AE44" s="74"/>
    </row>
    <row r="45" ht="26" customHeight="true" spans="1:31">
      <c r="A45" s="49"/>
      <c r="B45" s="48"/>
      <c r="C45" s="48" t="s">
        <v>117</v>
      </c>
      <c r="D45" s="48" t="s">
        <v>127</v>
      </c>
      <c r="E45" s="48" t="s">
        <v>98</v>
      </c>
      <c r="F45" s="58" t="s">
        <v>99</v>
      </c>
      <c r="G45" s="48" t="s">
        <v>100</v>
      </c>
      <c r="H45" s="48" t="s">
        <v>100</v>
      </c>
      <c r="I45" s="66">
        <v>1</v>
      </c>
      <c r="J45" s="65" t="s">
        <v>90</v>
      </c>
      <c r="K45" s="65" t="s">
        <v>60</v>
      </c>
      <c r="L45" s="65" t="s">
        <v>61</v>
      </c>
      <c r="M45" s="65" t="s">
        <v>60</v>
      </c>
      <c r="N45" s="65">
        <v>8</v>
      </c>
      <c r="O45" s="67">
        <f t="shared" si="4"/>
        <v>8</v>
      </c>
      <c r="P45" s="67">
        <f t="shared" si="5"/>
        <v>8</v>
      </c>
      <c r="Q45" s="67">
        <v>8</v>
      </c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5"/>
      <c r="AC45" s="65"/>
      <c r="AD45" s="65"/>
      <c r="AE45" s="74"/>
    </row>
    <row r="46" ht="26" customHeight="true" spans="1:31">
      <c r="A46" s="49"/>
      <c r="B46" s="48"/>
      <c r="C46" s="48" t="s">
        <v>117</v>
      </c>
      <c r="D46" s="48" t="s">
        <v>128</v>
      </c>
      <c r="E46" s="48" t="s">
        <v>98</v>
      </c>
      <c r="F46" s="58" t="s">
        <v>99</v>
      </c>
      <c r="G46" s="48" t="s">
        <v>100</v>
      </c>
      <c r="H46" s="48" t="s">
        <v>100</v>
      </c>
      <c r="I46" s="66">
        <v>1</v>
      </c>
      <c r="J46" s="65" t="s">
        <v>90</v>
      </c>
      <c r="K46" s="65" t="s">
        <v>60</v>
      </c>
      <c r="L46" s="65" t="s">
        <v>61</v>
      </c>
      <c r="M46" s="65" t="s">
        <v>60</v>
      </c>
      <c r="N46" s="65">
        <v>8</v>
      </c>
      <c r="O46" s="67">
        <f t="shared" si="4"/>
        <v>8</v>
      </c>
      <c r="P46" s="67">
        <f t="shared" si="5"/>
        <v>8</v>
      </c>
      <c r="Q46" s="67">
        <v>8</v>
      </c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5"/>
      <c r="AC46" s="65"/>
      <c r="AD46" s="65"/>
      <c r="AE46" s="74"/>
    </row>
    <row r="47" ht="26" customHeight="true" spans="1:31">
      <c r="A47" s="49"/>
      <c r="B47" s="48"/>
      <c r="C47" s="48" t="s">
        <v>117</v>
      </c>
      <c r="D47" s="48" t="s">
        <v>129</v>
      </c>
      <c r="E47" s="48" t="s">
        <v>98</v>
      </c>
      <c r="F47" s="58" t="s">
        <v>99</v>
      </c>
      <c r="G47" s="48" t="s">
        <v>100</v>
      </c>
      <c r="H47" s="48" t="s">
        <v>100</v>
      </c>
      <c r="I47" s="66">
        <v>1</v>
      </c>
      <c r="J47" s="65" t="s">
        <v>124</v>
      </c>
      <c r="K47" s="65" t="s">
        <v>60</v>
      </c>
      <c r="L47" s="65" t="s">
        <v>61</v>
      </c>
      <c r="M47" s="65" t="s">
        <v>60</v>
      </c>
      <c r="N47" s="65">
        <v>4</v>
      </c>
      <c r="O47" s="67">
        <f t="shared" si="4"/>
        <v>4</v>
      </c>
      <c r="P47" s="67">
        <f t="shared" si="5"/>
        <v>4</v>
      </c>
      <c r="Q47" s="67">
        <v>4</v>
      </c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5"/>
      <c r="AC47" s="65"/>
      <c r="AD47" s="65"/>
      <c r="AE47" s="74"/>
    </row>
    <row r="48" ht="26" customHeight="true" spans="1:31">
      <c r="A48" s="49"/>
      <c r="B48" s="48"/>
      <c r="C48" s="48" t="s">
        <v>117</v>
      </c>
      <c r="D48" s="48" t="s">
        <v>130</v>
      </c>
      <c r="E48" s="48" t="s">
        <v>98</v>
      </c>
      <c r="F48" s="58" t="s">
        <v>99</v>
      </c>
      <c r="G48" s="48" t="s">
        <v>100</v>
      </c>
      <c r="H48" s="48" t="s">
        <v>100</v>
      </c>
      <c r="I48" s="63">
        <v>3</v>
      </c>
      <c r="J48" s="65" t="s">
        <v>59</v>
      </c>
      <c r="K48" s="65" t="s">
        <v>60</v>
      </c>
      <c r="L48" s="65" t="s">
        <v>61</v>
      </c>
      <c r="M48" s="65" t="s">
        <v>60</v>
      </c>
      <c r="N48" s="68">
        <v>0.9</v>
      </c>
      <c r="O48" s="67">
        <f t="shared" si="4"/>
        <v>0.9</v>
      </c>
      <c r="P48" s="67">
        <f t="shared" si="5"/>
        <v>0.9</v>
      </c>
      <c r="Q48" s="69">
        <v>0.9</v>
      </c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5"/>
      <c r="AC48" s="65"/>
      <c r="AD48" s="65"/>
      <c r="AE48" s="74"/>
    </row>
    <row r="49" ht="26" customHeight="true" spans="1:31">
      <c r="A49" s="49"/>
      <c r="B49" s="48"/>
      <c r="C49" s="48" t="s">
        <v>117</v>
      </c>
      <c r="D49" s="48" t="s">
        <v>131</v>
      </c>
      <c r="E49" s="48" t="s">
        <v>98</v>
      </c>
      <c r="F49" s="58" t="s">
        <v>99</v>
      </c>
      <c r="G49" s="48" t="s">
        <v>100</v>
      </c>
      <c r="H49" s="48" t="s">
        <v>100</v>
      </c>
      <c r="I49" s="63">
        <v>1</v>
      </c>
      <c r="J49" s="65" t="s">
        <v>124</v>
      </c>
      <c r="K49" s="65" t="s">
        <v>60</v>
      </c>
      <c r="L49" s="65" t="s">
        <v>61</v>
      </c>
      <c r="M49" s="65" t="s">
        <v>60</v>
      </c>
      <c r="N49" s="68">
        <v>0.25</v>
      </c>
      <c r="O49" s="67">
        <f t="shared" si="4"/>
        <v>0.25</v>
      </c>
      <c r="P49" s="67">
        <f t="shared" si="5"/>
        <v>0.25</v>
      </c>
      <c r="Q49" s="69">
        <v>0.25</v>
      </c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5"/>
      <c r="AC49" s="65"/>
      <c r="AD49" s="65"/>
      <c r="AE49" s="74"/>
    </row>
    <row r="50" ht="26" customHeight="true" spans="1:31">
      <c r="A50" s="49"/>
      <c r="B50" s="48"/>
      <c r="C50" s="48" t="s">
        <v>117</v>
      </c>
      <c r="D50" s="48" t="s">
        <v>132</v>
      </c>
      <c r="E50" s="48" t="s">
        <v>98</v>
      </c>
      <c r="F50" s="58" t="s">
        <v>99</v>
      </c>
      <c r="G50" s="48" t="s">
        <v>100</v>
      </c>
      <c r="H50" s="48" t="s">
        <v>100</v>
      </c>
      <c r="I50" s="63">
        <v>2</v>
      </c>
      <c r="J50" s="65" t="s">
        <v>83</v>
      </c>
      <c r="K50" s="65" t="s">
        <v>60</v>
      </c>
      <c r="L50" s="65" t="s">
        <v>61</v>
      </c>
      <c r="M50" s="65" t="s">
        <v>60</v>
      </c>
      <c r="N50" s="68">
        <v>0.73</v>
      </c>
      <c r="O50" s="67">
        <f t="shared" si="4"/>
        <v>0.73</v>
      </c>
      <c r="P50" s="67">
        <f t="shared" si="5"/>
        <v>0.73</v>
      </c>
      <c r="Q50" s="69">
        <v>0.73</v>
      </c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5"/>
      <c r="AC50" s="65"/>
      <c r="AD50" s="65"/>
      <c r="AE50" s="74"/>
    </row>
    <row r="51" ht="26" customHeight="true" spans="1:31">
      <c r="A51" s="49"/>
      <c r="B51" s="48"/>
      <c r="C51" s="48" t="s">
        <v>117</v>
      </c>
      <c r="D51" s="48" t="s">
        <v>133</v>
      </c>
      <c r="E51" s="48" t="s">
        <v>98</v>
      </c>
      <c r="F51" s="58" t="s">
        <v>99</v>
      </c>
      <c r="G51" s="48" t="s">
        <v>100</v>
      </c>
      <c r="H51" s="48" t="s">
        <v>100</v>
      </c>
      <c r="I51" s="63">
        <v>1</v>
      </c>
      <c r="J51" s="65" t="s">
        <v>83</v>
      </c>
      <c r="K51" s="65" t="s">
        <v>60</v>
      </c>
      <c r="L51" s="65" t="s">
        <v>61</v>
      </c>
      <c r="M51" s="65" t="s">
        <v>60</v>
      </c>
      <c r="N51" s="68">
        <v>0.43</v>
      </c>
      <c r="O51" s="67">
        <f t="shared" si="4"/>
        <v>0.43</v>
      </c>
      <c r="P51" s="67">
        <f t="shared" si="5"/>
        <v>0.43</v>
      </c>
      <c r="Q51" s="69">
        <v>0.43</v>
      </c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5"/>
      <c r="AC51" s="65"/>
      <c r="AD51" s="65"/>
      <c r="AE51" s="74"/>
    </row>
    <row r="52" ht="26" customHeight="true" spans="1:31">
      <c r="A52" s="49"/>
      <c r="B52" s="48"/>
      <c r="C52" s="48" t="s">
        <v>117</v>
      </c>
      <c r="D52" s="48" t="s">
        <v>134</v>
      </c>
      <c r="E52" s="48" t="s">
        <v>98</v>
      </c>
      <c r="F52" s="58" t="s">
        <v>99</v>
      </c>
      <c r="G52" s="48" t="s">
        <v>100</v>
      </c>
      <c r="H52" s="48" t="s">
        <v>100</v>
      </c>
      <c r="I52" s="63">
        <v>1</v>
      </c>
      <c r="J52" s="65" t="s">
        <v>83</v>
      </c>
      <c r="K52" s="65" t="s">
        <v>60</v>
      </c>
      <c r="L52" s="65" t="s">
        <v>61</v>
      </c>
      <c r="M52" s="65" t="s">
        <v>60</v>
      </c>
      <c r="N52" s="65">
        <v>0.24</v>
      </c>
      <c r="O52" s="67">
        <f t="shared" si="4"/>
        <v>0.24</v>
      </c>
      <c r="P52" s="67">
        <f t="shared" si="5"/>
        <v>0.24</v>
      </c>
      <c r="Q52" s="67">
        <v>0.24</v>
      </c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5"/>
      <c r="AC52" s="65"/>
      <c r="AD52" s="65"/>
      <c r="AE52" s="74"/>
    </row>
    <row r="53" ht="26" customHeight="true" spans="1:31">
      <c r="A53" s="49"/>
      <c r="B53" s="48" t="s">
        <v>95</v>
      </c>
      <c r="C53" s="48" t="s">
        <v>117</v>
      </c>
      <c r="D53" s="48" t="s">
        <v>135</v>
      </c>
      <c r="E53" s="48" t="s">
        <v>98</v>
      </c>
      <c r="F53" s="58" t="s">
        <v>99</v>
      </c>
      <c r="G53" s="48" t="s">
        <v>100</v>
      </c>
      <c r="H53" s="48" t="s">
        <v>100</v>
      </c>
      <c r="I53" s="63">
        <v>1</v>
      </c>
      <c r="J53" s="65" t="s">
        <v>59</v>
      </c>
      <c r="K53" s="65" t="s">
        <v>60</v>
      </c>
      <c r="L53" s="65" t="s">
        <v>61</v>
      </c>
      <c r="M53" s="65" t="s">
        <v>60</v>
      </c>
      <c r="N53" s="65">
        <v>0.05</v>
      </c>
      <c r="O53" s="67">
        <f t="shared" si="4"/>
        <v>0.05</v>
      </c>
      <c r="P53" s="67">
        <f t="shared" si="5"/>
        <v>0.05</v>
      </c>
      <c r="Q53" s="67">
        <v>0.05</v>
      </c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5"/>
      <c r="AC53" s="65"/>
      <c r="AD53" s="65"/>
      <c r="AE53" s="74"/>
    </row>
    <row r="54" ht="26" customHeight="true" spans="1:31">
      <c r="A54" s="49"/>
      <c r="B54" s="48"/>
      <c r="C54" s="48" t="s">
        <v>117</v>
      </c>
      <c r="D54" s="48" t="s">
        <v>136</v>
      </c>
      <c r="E54" s="48" t="s">
        <v>98</v>
      </c>
      <c r="F54" s="58" t="s">
        <v>99</v>
      </c>
      <c r="G54" s="48" t="s">
        <v>100</v>
      </c>
      <c r="H54" s="48" t="s">
        <v>100</v>
      </c>
      <c r="I54" s="63">
        <v>4</v>
      </c>
      <c r="J54" s="65" t="s">
        <v>124</v>
      </c>
      <c r="K54" s="65" t="s">
        <v>60</v>
      </c>
      <c r="L54" s="65" t="s">
        <v>61</v>
      </c>
      <c r="M54" s="65" t="s">
        <v>60</v>
      </c>
      <c r="N54" s="65">
        <v>1.12</v>
      </c>
      <c r="O54" s="67">
        <f t="shared" si="4"/>
        <v>1.12</v>
      </c>
      <c r="P54" s="67">
        <f t="shared" si="5"/>
        <v>1.12</v>
      </c>
      <c r="Q54" s="67">
        <v>1.12</v>
      </c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5"/>
      <c r="AC54" s="65"/>
      <c r="AD54" s="65"/>
      <c r="AE54" s="74"/>
    </row>
    <row r="55" ht="26" customHeight="true" spans="1:31">
      <c r="A55" s="49"/>
      <c r="B55" s="48"/>
      <c r="C55" s="48" t="s">
        <v>117</v>
      </c>
      <c r="D55" s="48" t="s">
        <v>137</v>
      </c>
      <c r="E55" s="48" t="s">
        <v>98</v>
      </c>
      <c r="F55" s="58" t="s">
        <v>99</v>
      </c>
      <c r="G55" s="48" t="s">
        <v>100</v>
      </c>
      <c r="H55" s="48" t="s">
        <v>100</v>
      </c>
      <c r="I55" s="63">
        <v>8</v>
      </c>
      <c r="J55" s="65" t="s">
        <v>126</v>
      </c>
      <c r="K55" s="65" t="s">
        <v>60</v>
      </c>
      <c r="L55" s="65" t="s">
        <v>61</v>
      </c>
      <c r="M55" s="65" t="s">
        <v>60</v>
      </c>
      <c r="N55" s="65">
        <v>0.8</v>
      </c>
      <c r="O55" s="67">
        <f t="shared" si="4"/>
        <v>0.8</v>
      </c>
      <c r="P55" s="67">
        <f t="shared" si="5"/>
        <v>0.8</v>
      </c>
      <c r="Q55" s="67">
        <v>0.8</v>
      </c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5"/>
      <c r="AC55" s="65"/>
      <c r="AD55" s="65"/>
      <c r="AE55" s="74"/>
    </row>
    <row r="56" ht="26" customHeight="true" spans="1:31">
      <c r="A56" s="49"/>
      <c r="B56" s="48"/>
      <c r="C56" s="48" t="s">
        <v>117</v>
      </c>
      <c r="D56" s="48" t="s">
        <v>138</v>
      </c>
      <c r="E56" s="48" t="s">
        <v>98</v>
      </c>
      <c r="F56" s="58" t="s">
        <v>99</v>
      </c>
      <c r="G56" s="48" t="s">
        <v>100</v>
      </c>
      <c r="H56" s="48" t="s">
        <v>100</v>
      </c>
      <c r="I56" s="66">
        <v>1</v>
      </c>
      <c r="J56" s="65" t="s">
        <v>83</v>
      </c>
      <c r="K56" s="65" t="s">
        <v>60</v>
      </c>
      <c r="L56" s="65" t="s">
        <v>61</v>
      </c>
      <c r="M56" s="65" t="s">
        <v>60</v>
      </c>
      <c r="N56" s="65">
        <v>2</v>
      </c>
      <c r="O56" s="67">
        <f t="shared" si="4"/>
        <v>2</v>
      </c>
      <c r="P56" s="67">
        <f t="shared" si="5"/>
        <v>2</v>
      </c>
      <c r="Q56" s="67">
        <v>2</v>
      </c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5"/>
      <c r="AC56" s="65"/>
      <c r="AD56" s="65"/>
      <c r="AE56" s="74"/>
    </row>
    <row r="57" ht="26" customHeight="true" spans="1:31">
      <c r="A57" s="49"/>
      <c r="B57" s="48"/>
      <c r="C57" s="48" t="s">
        <v>117</v>
      </c>
      <c r="D57" s="48" t="s">
        <v>138</v>
      </c>
      <c r="E57" s="48" t="s">
        <v>98</v>
      </c>
      <c r="F57" s="58" t="s">
        <v>99</v>
      </c>
      <c r="G57" s="48" t="s">
        <v>100</v>
      </c>
      <c r="H57" s="48" t="s">
        <v>100</v>
      </c>
      <c r="I57" s="66">
        <v>12</v>
      </c>
      <c r="J57" s="65" t="s">
        <v>83</v>
      </c>
      <c r="K57" s="65" t="s">
        <v>60</v>
      </c>
      <c r="L57" s="65" t="s">
        <v>61</v>
      </c>
      <c r="M57" s="65" t="s">
        <v>60</v>
      </c>
      <c r="N57" s="65">
        <v>6</v>
      </c>
      <c r="O57" s="67">
        <f t="shared" si="4"/>
        <v>6</v>
      </c>
      <c r="P57" s="67">
        <f t="shared" si="5"/>
        <v>6</v>
      </c>
      <c r="Q57" s="67">
        <v>6</v>
      </c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5"/>
      <c r="AC57" s="65"/>
      <c r="AD57" s="65"/>
      <c r="AE57" s="74"/>
    </row>
    <row r="58" ht="26" customHeight="true" spans="1:31">
      <c r="A58" s="49"/>
      <c r="B58" s="48"/>
      <c r="C58" s="48" t="s">
        <v>117</v>
      </c>
      <c r="D58" s="48" t="s">
        <v>139</v>
      </c>
      <c r="E58" s="48" t="s">
        <v>98</v>
      </c>
      <c r="F58" s="58" t="s">
        <v>99</v>
      </c>
      <c r="G58" s="48" t="s">
        <v>100</v>
      </c>
      <c r="H58" s="48" t="s">
        <v>100</v>
      </c>
      <c r="I58" s="66">
        <v>1</v>
      </c>
      <c r="J58" s="65" t="s">
        <v>83</v>
      </c>
      <c r="K58" s="65" t="s">
        <v>60</v>
      </c>
      <c r="L58" s="65" t="s">
        <v>61</v>
      </c>
      <c r="M58" s="65" t="s">
        <v>60</v>
      </c>
      <c r="N58" s="65">
        <v>1</v>
      </c>
      <c r="O58" s="67">
        <f t="shared" si="4"/>
        <v>1</v>
      </c>
      <c r="P58" s="67">
        <f t="shared" si="5"/>
        <v>1</v>
      </c>
      <c r="Q58" s="67">
        <v>1</v>
      </c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5"/>
      <c r="AC58" s="65"/>
      <c r="AD58" s="65"/>
      <c r="AE58" s="74"/>
    </row>
    <row r="59" ht="26" customHeight="true" spans="1:31">
      <c r="A59" s="49"/>
      <c r="B59" s="48"/>
      <c r="C59" s="48" t="s">
        <v>117</v>
      </c>
      <c r="D59" s="48" t="s">
        <v>140</v>
      </c>
      <c r="E59" s="48" t="s">
        <v>98</v>
      </c>
      <c r="F59" s="58" t="s">
        <v>99</v>
      </c>
      <c r="G59" s="48" t="s">
        <v>100</v>
      </c>
      <c r="H59" s="48" t="s">
        <v>100</v>
      </c>
      <c r="I59" s="63">
        <v>1</v>
      </c>
      <c r="J59" s="65" t="s">
        <v>83</v>
      </c>
      <c r="K59" s="65" t="s">
        <v>60</v>
      </c>
      <c r="L59" s="65" t="s">
        <v>61</v>
      </c>
      <c r="M59" s="65" t="s">
        <v>60</v>
      </c>
      <c r="N59" s="65">
        <v>4.4</v>
      </c>
      <c r="O59" s="67">
        <f t="shared" si="4"/>
        <v>4.4</v>
      </c>
      <c r="P59" s="67">
        <f t="shared" si="5"/>
        <v>4.4</v>
      </c>
      <c r="Q59" s="67">
        <v>4.4</v>
      </c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5"/>
      <c r="AC59" s="65"/>
      <c r="AD59" s="65"/>
      <c r="AE59" s="74"/>
    </row>
    <row r="60" ht="26" customHeight="true" spans="1:31">
      <c r="A60" s="49"/>
      <c r="B60" s="48"/>
      <c r="C60" s="48" t="s">
        <v>117</v>
      </c>
      <c r="D60" s="48" t="s">
        <v>141</v>
      </c>
      <c r="E60" s="48" t="s">
        <v>98</v>
      </c>
      <c r="F60" s="58" t="s">
        <v>99</v>
      </c>
      <c r="G60" s="48" t="s">
        <v>100</v>
      </c>
      <c r="H60" s="48" t="s">
        <v>100</v>
      </c>
      <c r="I60" s="63">
        <v>1</v>
      </c>
      <c r="J60" s="65" t="s">
        <v>126</v>
      </c>
      <c r="K60" s="65" t="s">
        <v>60</v>
      </c>
      <c r="L60" s="65" t="s">
        <v>61</v>
      </c>
      <c r="M60" s="65" t="s">
        <v>60</v>
      </c>
      <c r="N60" s="65">
        <v>0.08</v>
      </c>
      <c r="O60" s="67">
        <f t="shared" si="4"/>
        <v>0.08</v>
      </c>
      <c r="P60" s="67">
        <f t="shared" si="5"/>
        <v>0.08</v>
      </c>
      <c r="Q60" s="67">
        <v>0.08</v>
      </c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5"/>
      <c r="AC60" s="65"/>
      <c r="AD60" s="65"/>
      <c r="AE60" s="74"/>
    </row>
    <row r="61" ht="26" customHeight="true" spans="1:31">
      <c r="A61" s="49"/>
      <c r="B61" s="48"/>
      <c r="C61" s="48" t="s">
        <v>117</v>
      </c>
      <c r="D61" s="48" t="s">
        <v>142</v>
      </c>
      <c r="E61" s="48" t="s">
        <v>98</v>
      </c>
      <c r="F61" s="58" t="s">
        <v>99</v>
      </c>
      <c r="G61" s="48" t="s">
        <v>100</v>
      </c>
      <c r="H61" s="48" t="s">
        <v>100</v>
      </c>
      <c r="I61" s="63">
        <v>1</v>
      </c>
      <c r="J61" s="65" t="s">
        <v>124</v>
      </c>
      <c r="K61" s="65" t="s">
        <v>60</v>
      </c>
      <c r="L61" s="65" t="s">
        <v>61</v>
      </c>
      <c r="M61" s="65" t="s">
        <v>60</v>
      </c>
      <c r="N61" s="65">
        <v>0.8</v>
      </c>
      <c r="O61" s="67">
        <f t="shared" si="4"/>
        <v>0.8</v>
      </c>
      <c r="P61" s="67">
        <f t="shared" si="5"/>
        <v>0.8</v>
      </c>
      <c r="Q61" s="67">
        <v>0.8</v>
      </c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5"/>
      <c r="AC61" s="65"/>
      <c r="AD61" s="65"/>
      <c r="AE61" s="74"/>
    </row>
    <row r="62" ht="26" customHeight="true" spans="1:31">
      <c r="A62" s="49"/>
      <c r="B62" s="48"/>
      <c r="C62" s="48" t="s">
        <v>117</v>
      </c>
      <c r="D62" s="48" t="s">
        <v>143</v>
      </c>
      <c r="E62" s="48" t="s">
        <v>98</v>
      </c>
      <c r="F62" s="58" t="s">
        <v>99</v>
      </c>
      <c r="G62" s="48" t="s">
        <v>100</v>
      </c>
      <c r="H62" s="48" t="s">
        <v>100</v>
      </c>
      <c r="I62" s="63">
        <v>12</v>
      </c>
      <c r="J62" s="65" t="s">
        <v>126</v>
      </c>
      <c r="K62" s="65" t="s">
        <v>60</v>
      </c>
      <c r="L62" s="65" t="s">
        <v>61</v>
      </c>
      <c r="M62" s="65" t="s">
        <v>60</v>
      </c>
      <c r="N62" s="65">
        <v>0.7</v>
      </c>
      <c r="O62" s="67">
        <f t="shared" si="4"/>
        <v>0.7</v>
      </c>
      <c r="P62" s="67">
        <f t="shared" si="5"/>
        <v>0.7</v>
      </c>
      <c r="Q62" s="67">
        <v>0.7</v>
      </c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5"/>
      <c r="AC62" s="65"/>
      <c r="AD62" s="65"/>
      <c r="AE62" s="74"/>
    </row>
    <row r="63" ht="26" customHeight="true" spans="1:31">
      <c r="A63" s="49"/>
      <c r="B63" s="48"/>
      <c r="C63" s="48" t="s">
        <v>117</v>
      </c>
      <c r="D63" s="48" t="s">
        <v>144</v>
      </c>
      <c r="E63" s="48" t="s">
        <v>98</v>
      </c>
      <c r="F63" s="58" t="s">
        <v>99</v>
      </c>
      <c r="G63" s="48" t="s">
        <v>100</v>
      </c>
      <c r="H63" s="48" t="s">
        <v>100</v>
      </c>
      <c r="I63" s="63">
        <v>12</v>
      </c>
      <c r="J63" s="65" t="s">
        <v>90</v>
      </c>
      <c r="K63" s="65" t="s">
        <v>60</v>
      </c>
      <c r="L63" s="65" t="s">
        <v>61</v>
      </c>
      <c r="M63" s="65" t="s">
        <v>60</v>
      </c>
      <c r="N63" s="65">
        <v>3.6</v>
      </c>
      <c r="O63" s="67">
        <f t="shared" si="4"/>
        <v>3.6</v>
      </c>
      <c r="P63" s="67">
        <f t="shared" si="5"/>
        <v>3.6</v>
      </c>
      <c r="Q63" s="67">
        <v>3.6</v>
      </c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5"/>
      <c r="AC63" s="65"/>
      <c r="AD63" s="65"/>
      <c r="AE63" s="74"/>
    </row>
    <row r="64" ht="26" customHeight="true" spans="1:31">
      <c r="A64" s="49"/>
      <c r="B64" s="48"/>
      <c r="C64" s="48" t="s">
        <v>117</v>
      </c>
      <c r="D64" s="48" t="s">
        <v>145</v>
      </c>
      <c r="E64" s="48" t="s">
        <v>98</v>
      </c>
      <c r="F64" s="58" t="s">
        <v>99</v>
      </c>
      <c r="G64" s="48" t="s">
        <v>100</v>
      </c>
      <c r="H64" s="48" t="s">
        <v>100</v>
      </c>
      <c r="I64" s="63">
        <v>2</v>
      </c>
      <c r="J64" s="65" t="s">
        <v>83</v>
      </c>
      <c r="K64" s="65" t="s">
        <v>60</v>
      </c>
      <c r="L64" s="65" t="s">
        <v>61</v>
      </c>
      <c r="M64" s="65" t="s">
        <v>60</v>
      </c>
      <c r="N64" s="65">
        <v>0.52</v>
      </c>
      <c r="O64" s="67">
        <f t="shared" si="4"/>
        <v>0.52</v>
      </c>
      <c r="P64" s="67">
        <f t="shared" si="5"/>
        <v>0.52</v>
      </c>
      <c r="Q64" s="67">
        <v>0.52</v>
      </c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5"/>
      <c r="AC64" s="65"/>
      <c r="AD64" s="65"/>
      <c r="AE64" s="74"/>
    </row>
    <row r="65" ht="29" customHeight="true" spans="1:31">
      <c r="A65" s="49"/>
      <c r="B65" s="48"/>
      <c r="C65" s="48" t="s">
        <v>117</v>
      </c>
      <c r="D65" s="48" t="s">
        <v>146</v>
      </c>
      <c r="E65" s="48" t="s">
        <v>98</v>
      </c>
      <c r="F65" s="58" t="s">
        <v>99</v>
      </c>
      <c r="G65" s="48" t="s">
        <v>100</v>
      </c>
      <c r="H65" s="48" t="s">
        <v>100</v>
      </c>
      <c r="I65" s="63">
        <v>6</v>
      </c>
      <c r="J65" s="65" t="s">
        <v>83</v>
      </c>
      <c r="K65" s="65" t="s">
        <v>60</v>
      </c>
      <c r="L65" s="65" t="s">
        <v>61</v>
      </c>
      <c r="M65" s="65" t="s">
        <v>60</v>
      </c>
      <c r="N65" s="65">
        <v>0.96</v>
      </c>
      <c r="O65" s="67">
        <f t="shared" si="4"/>
        <v>0.96</v>
      </c>
      <c r="P65" s="67">
        <f t="shared" si="5"/>
        <v>0.96</v>
      </c>
      <c r="Q65" s="67">
        <v>0.96</v>
      </c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5"/>
      <c r="AC65" s="65"/>
      <c r="AD65" s="65"/>
      <c r="AE65" s="74"/>
    </row>
    <row r="66" ht="29" customHeight="true" spans="1:31">
      <c r="A66" s="49"/>
      <c r="B66" s="48"/>
      <c r="C66" s="48" t="s">
        <v>117</v>
      </c>
      <c r="D66" s="48" t="s">
        <v>147</v>
      </c>
      <c r="E66" s="48" t="s">
        <v>98</v>
      </c>
      <c r="F66" s="58" t="s">
        <v>99</v>
      </c>
      <c r="G66" s="48" t="s">
        <v>100</v>
      </c>
      <c r="H66" s="48" t="s">
        <v>100</v>
      </c>
      <c r="I66" s="63">
        <v>2</v>
      </c>
      <c r="J66" s="65" t="s">
        <v>83</v>
      </c>
      <c r="K66" s="65" t="s">
        <v>60</v>
      </c>
      <c r="L66" s="65" t="s">
        <v>61</v>
      </c>
      <c r="M66" s="65" t="s">
        <v>60</v>
      </c>
      <c r="N66" s="65">
        <v>0.51</v>
      </c>
      <c r="O66" s="67">
        <f t="shared" si="4"/>
        <v>0.51</v>
      </c>
      <c r="P66" s="67">
        <f t="shared" si="5"/>
        <v>0.51</v>
      </c>
      <c r="Q66" s="67">
        <v>0.51</v>
      </c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5"/>
      <c r="AC66" s="65"/>
      <c r="AD66" s="65"/>
      <c r="AE66" s="74"/>
    </row>
    <row r="67" ht="29" customHeight="true" spans="1:31">
      <c r="A67" s="49"/>
      <c r="B67" s="48"/>
      <c r="C67" s="48" t="s">
        <v>117</v>
      </c>
      <c r="D67" s="48" t="s">
        <v>148</v>
      </c>
      <c r="E67" s="48" t="s">
        <v>98</v>
      </c>
      <c r="F67" s="58" t="s">
        <v>99</v>
      </c>
      <c r="G67" s="48" t="s">
        <v>100</v>
      </c>
      <c r="H67" s="48" t="s">
        <v>100</v>
      </c>
      <c r="I67" s="63">
        <v>1</v>
      </c>
      <c r="J67" s="65" t="s">
        <v>83</v>
      </c>
      <c r="K67" s="65" t="s">
        <v>60</v>
      </c>
      <c r="L67" s="65" t="s">
        <v>61</v>
      </c>
      <c r="M67" s="65" t="s">
        <v>60</v>
      </c>
      <c r="N67" s="65">
        <v>0.65</v>
      </c>
      <c r="O67" s="67">
        <f t="shared" si="4"/>
        <v>0.65</v>
      </c>
      <c r="P67" s="67">
        <f t="shared" si="5"/>
        <v>0.65</v>
      </c>
      <c r="Q67" s="67">
        <v>0.65</v>
      </c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5"/>
      <c r="AC67" s="65"/>
      <c r="AD67" s="65"/>
      <c r="AE67" s="74"/>
    </row>
    <row r="68" ht="29" customHeight="true" spans="1:31">
      <c r="A68" s="49"/>
      <c r="B68" s="48"/>
      <c r="C68" s="48" t="s">
        <v>117</v>
      </c>
      <c r="D68" s="48" t="s">
        <v>149</v>
      </c>
      <c r="E68" s="48" t="s">
        <v>98</v>
      </c>
      <c r="F68" s="58" t="s">
        <v>99</v>
      </c>
      <c r="G68" s="48" t="s">
        <v>100</v>
      </c>
      <c r="H68" s="48" t="s">
        <v>100</v>
      </c>
      <c r="I68" s="63">
        <v>7</v>
      </c>
      <c r="J68" s="65" t="s">
        <v>83</v>
      </c>
      <c r="K68" s="65" t="s">
        <v>60</v>
      </c>
      <c r="L68" s="65" t="s">
        <v>61</v>
      </c>
      <c r="M68" s="65" t="s">
        <v>60</v>
      </c>
      <c r="N68" s="65">
        <v>3.5</v>
      </c>
      <c r="O68" s="67">
        <f t="shared" si="4"/>
        <v>3.5</v>
      </c>
      <c r="P68" s="67">
        <f t="shared" si="5"/>
        <v>3.5</v>
      </c>
      <c r="Q68" s="67">
        <v>3.5</v>
      </c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5"/>
      <c r="AC68" s="65"/>
      <c r="AD68" s="65"/>
      <c r="AE68" s="74"/>
    </row>
    <row r="69" ht="29" customHeight="true" spans="1:31">
      <c r="A69" s="49"/>
      <c r="B69" s="48"/>
      <c r="C69" s="48" t="s">
        <v>117</v>
      </c>
      <c r="D69" s="55" t="s">
        <v>89</v>
      </c>
      <c r="E69" s="58" t="s">
        <v>89</v>
      </c>
      <c r="F69" s="58" t="s">
        <v>99</v>
      </c>
      <c r="G69" s="48" t="s">
        <v>100</v>
      </c>
      <c r="H69" s="48" t="s">
        <v>100</v>
      </c>
      <c r="I69" s="66">
        <v>7</v>
      </c>
      <c r="J69" s="65" t="s">
        <v>59</v>
      </c>
      <c r="K69" s="65" t="s">
        <v>60</v>
      </c>
      <c r="L69" s="65" t="s">
        <v>61</v>
      </c>
      <c r="M69" s="65" t="s">
        <v>61</v>
      </c>
      <c r="N69" s="68">
        <v>3.5</v>
      </c>
      <c r="O69" s="67">
        <f t="shared" si="4"/>
        <v>3.5</v>
      </c>
      <c r="P69" s="67">
        <f t="shared" si="5"/>
        <v>3.5</v>
      </c>
      <c r="Q69" s="69">
        <v>3.5</v>
      </c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5"/>
      <c r="AC69" s="65"/>
      <c r="AD69" s="65"/>
      <c r="AE69" s="74"/>
    </row>
    <row r="70" ht="29" customHeight="true" spans="1:31">
      <c r="A70" s="49"/>
      <c r="B70" s="48"/>
      <c r="C70" s="48" t="s">
        <v>117</v>
      </c>
      <c r="D70" s="55" t="s">
        <v>56</v>
      </c>
      <c r="E70" s="58" t="s">
        <v>56</v>
      </c>
      <c r="F70" s="58" t="s">
        <v>99</v>
      </c>
      <c r="G70" s="48" t="s">
        <v>100</v>
      </c>
      <c r="H70" s="48" t="s">
        <v>100</v>
      </c>
      <c r="I70" s="66">
        <v>1</v>
      </c>
      <c r="J70" s="65" t="s">
        <v>59</v>
      </c>
      <c r="K70" s="65" t="s">
        <v>60</v>
      </c>
      <c r="L70" s="65" t="s">
        <v>61</v>
      </c>
      <c r="M70" s="65" t="s">
        <v>60</v>
      </c>
      <c r="N70" s="68">
        <v>12</v>
      </c>
      <c r="O70" s="67">
        <f t="shared" ref="O70:O100" si="6">P70+S70+T70+U70+V70+W70+X70+Y70+Z70+AA70+AB70</f>
        <v>12</v>
      </c>
      <c r="P70" s="67">
        <f t="shared" ref="P70:P100" si="7">Q70+R70</f>
        <v>12</v>
      </c>
      <c r="Q70" s="69">
        <v>12</v>
      </c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5"/>
      <c r="AC70" s="65"/>
      <c r="AD70" s="65"/>
      <c r="AE70" s="74"/>
    </row>
    <row r="71" ht="26" customHeight="true" spans="1:31">
      <c r="A71" s="50"/>
      <c r="B71" s="48"/>
      <c r="C71" s="48" t="s">
        <v>117</v>
      </c>
      <c r="D71" s="55" t="s">
        <v>150</v>
      </c>
      <c r="E71" s="58" t="s">
        <v>150</v>
      </c>
      <c r="F71" s="58" t="s">
        <v>99</v>
      </c>
      <c r="G71" s="48" t="s">
        <v>100</v>
      </c>
      <c r="H71" s="48" t="s">
        <v>100</v>
      </c>
      <c r="I71" s="66">
        <v>10</v>
      </c>
      <c r="J71" s="65" t="s">
        <v>59</v>
      </c>
      <c r="K71" s="65" t="s">
        <v>60</v>
      </c>
      <c r="L71" s="65" t="s">
        <v>61</v>
      </c>
      <c r="M71" s="65" t="s">
        <v>60</v>
      </c>
      <c r="N71" s="68">
        <v>8</v>
      </c>
      <c r="O71" s="67">
        <f t="shared" si="6"/>
        <v>8</v>
      </c>
      <c r="P71" s="67">
        <f t="shared" si="7"/>
        <v>8</v>
      </c>
      <c r="Q71" s="69">
        <v>8</v>
      </c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5"/>
      <c r="AC71" s="65"/>
      <c r="AD71" s="65"/>
      <c r="AE71" s="74"/>
    </row>
    <row r="72" ht="26" customHeight="true" spans="1:31">
      <c r="A72" s="53">
        <v>602008</v>
      </c>
      <c r="B72" s="48" t="s">
        <v>151</v>
      </c>
      <c r="C72" s="48" t="s">
        <v>87</v>
      </c>
      <c r="D72" s="48" t="s">
        <v>88</v>
      </c>
      <c r="E72" s="48" t="s">
        <v>89</v>
      </c>
      <c r="F72" s="48">
        <v>31099</v>
      </c>
      <c r="G72" s="48">
        <v>2024.9</v>
      </c>
      <c r="H72" s="48">
        <v>2024.12</v>
      </c>
      <c r="I72" s="63">
        <v>4</v>
      </c>
      <c r="J72" s="65" t="s">
        <v>90</v>
      </c>
      <c r="K72" s="65"/>
      <c r="L72" s="65"/>
      <c r="M72" s="65"/>
      <c r="N72" s="65"/>
      <c r="O72" s="67">
        <f t="shared" si="6"/>
        <v>1.98</v>
      </c>
      <c r="P72" s="67">
        <f t="shared" si="7"/>
        <v>1.98</v>
      </c>
      <c r="Q72" s="67">
        <f t="shared" ref="O72:Q72" si="8">19800/10000</f>
        <v>1.98</v>
      </c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5"/>
      <c r="AC72" s="65"/>
      <c r="AD72" s="65"/>
      <c r="AE72" s="65"/>
    </row>
    <row r="73" ht="37" customHeight="true" spans="1:31">
      <c r="A73" s="53"/>
      <c r="B73" s="48"/>
      <c r="C73" s="48" t="s">
        <v>87</v>
      </c>
      <c r="D73" s="48" t="s">
        <v>93</v>
      </c>
      <c r="E73" s="48" t="s">
        <v>94</v>
      </c>
      <c r="F73" s="48">
        <v>31099</v>
      </c>
      <c r="G73" s="48">
        <v>2024.9</v>
      </c>
      <c r="H73" s="48">
        <v>2024.12</v>
      </c>
      <c r="I73" s="63">
        <v>2</v>
      </c>
      <c r="J73" s="65" t="s">
        <v>90</v>
      </c>
      <c r="K73" s="65"/>
      <c r="L73" s="65"/>
      <c r="M73" s="65"/>
      <c r="N73" s="65"/>
      <c r="O73" s="67">
        <f t="shared" si="6"/>
        <v>1.49</v>
      </c>
      <c r="P73" s="67">
        <f t="shared" si="7"/>
        <v>1.49</v>
      </c>
      <c r="Q73" s="67">
        <f t="shared" ref="O73:Q73" si="9">14900/10000</f>
        <v>1.49</v>
      </c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5"/>
      <c r="AC73" s="65"/>
      <c r="AD73" s="65"/>
      <c r="AE73" s="65"/>
    </row>
    <row r="74" ht="33" customHeight="true" spans="1:31">
      <c r="A74" s="75">
        <v>602013</v>
      </c>
      <c r="B74" s="54" t="s">
        <v>152</v>
      </c>
      <c r="C74" s="48" t="s">
        <v>87</v>
      </c>
      <c r="D74" s="48" t="s">
        <v>88</v>
      </c>
      <c r="E74" s="48" t="s">
        <v>89</v>
      </c>
      <c r="F74" s="48">
        <v>31099</v>
      </c>
      <c r="G74" s="48">
        <v>2024.9</v>
      </c>
      <c r="H74" s="48">
        <v>2024.12</v>
      </c>
      <c r="I74" s="63">
        <v>23</v>
      </c>
      <c r="J74" s="65" t="s">
        <v>90</v>
      </c>
      <c r="K74" s="65"/>
      <c r="L74" s="65"/>
      <c r="M74" s="65"/>
      <c r="N74" s="65"/>
      <c r="O74" s="67">
        <f t="shared" si="6"/>
        <v>10.994</v>
      </c>
      <c r="P74" s="67">
        <f t="shared" si="7"/>
        <v>10.994</v>
      </c>
      <c r="Q74" s="67">
        <f t="shared" ref="O74:Q74" si="10">109940/10000</f>
        <v>10.994</v>
      </c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5"/>
      <c r="AC74" s="65"/>
      <c r="AD74" s="65"/>
      <c r="AE74" s="65"/>
    </row>
    <row r="75" ht="33" customHeight="true" spans="1:31">
      <c r="A75" s="75"/>
      <c r="B75" s="54"/>
      <c r="C75" s="48" t="s">
        <v>87</v>
      </c>
      <c r="D75" s="48" t="s">
        <v>93</v>
      </c>
      <c r="E75" s="48" t="s">
        <v>94</v>
      </c>
      <c r="F75" s="48">
        <v>31099</v>
      </c>
      <c r="G75" s="48">
        <v>2024.9</v>
      </c>
      <c r="H75" s="48">
        <v>2024.12</v>
      </c>
      <c r="I75" s="63">
        <v>1</v>
      </c>
      <c r="J75" s="65" t="s">
        <v>90</v>
      </c>
      <c r="K75" s="65"/>
      <c r="L75" s="65"/>
      <c r="M75" s="65"/>
      <c r="N75" s="65"/>
      <c r="O75" s="67">
        <f t="shared" si="6"/>
        <v>0.74</v>
      </c>
      <c r="P75" s="67">
        <f t="shared" si="7"/>
        <v>0.74</v>
      </c>
      <c r="Q75" s="67">
        <f t="shared" ref="O75:Q75" si="11">7400/10000</f>
        <v>0.74</v>
      </c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5"/>
      <c r="AC75" s="65"/>
      <c r="AD75" s="65"/>
      <c r="AE75" s="65"/>
    </row>
    <row r="76" ht="54" customHeight="true" spans="1:31">
      <c r="A76" s="51">
        <v>602015</v>
      </c>
      <c r="B76" s="52" t="s">
        <v>153</v>
      </c>
      <c r="C76" s="48" t="s">
        <v>87</v>
      </c>
      <c r="D76" s="48" t="s">
        <v>88</v>
      </c>
      <c r="E76" s="48" t="s">
        <v>89</v>
      </c>
      <c r="F76" s="48">
        <v>31099</v>
      </c>
      <c r="G76" s="48">
        <v>2024.9</v>
      </c>
      <c r="H76" s="48">
        <v>2024.12</v>
      </c>
      <c r="I76" s="63">
        <v>6</v>
      </c>
      <c r="J76" s="65" t="s">
        <v>90</v>
      </c>
      <c r="K76" s="65"/>
      <c r="L76" s="65"/>
      <c r="M76" s="65"/>
      <c r="N76" s="65"/>
      <c r="O76" s="67">
        <f t="shared" si="6"/>
        <v>2.991</v>
      </c>
      <c r="P76" s="67">
        <f t="shared" si="7"/>
        <v>2.991</v>
      </c>
      <c r="Q76" s="67">
        <f t="shared" ref="O76:Q76" si="12">29910/10000</f>
        <v>2.991</v>
      </c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5"/>
      <c r="AC76" s="65"/>
      <c r="AD76" s="65"/>
      <c r="AE76" s="65"/>
    </row>
    <row r="77" ht="33" customHeight="true" spans="1:31">
      <c r="A77" s="51">
        <v>602016</v>
      </c>
      <c r="B77" s="48" t="s">
        <v>154</v>
      </c>
      <c r="C77" s="48" t="s">
        <v>87</v>
      </c>
      <c r="D77" s="48" t="s">
        <v>88</v>
      </c>
      <c r="E77" s="48" t="s">
        <v>89</v>
      </c>
      <c r="F77" s="48">
        <v>31099</v>
      </c>
      <c r="G77" s="48">
        <v>2024.9</v>
      </c>
      <c r="H77" s="48">
        <v>2024.12</v>
      </c>
      <c r="I77" s="63">
        <v>10</v>
      </c>
      <c r="J77" s="65" t="s">
        <v>90</v>
      </c>
      <c r="K77" s="65"/>
      <c r="L77" s="65"/>
      <c r="M77" s="65"/>
      <c r="N77" s="65"/>
      <c r="O77" s="67">
        <f t="shared" si="6"/>
        <v>4.99</v>
      </c>
      <c r="P77" s="67">
        <f t="shared" si="7"/>
        <v>4.99</v>
      </c>
      <c r="Q77" s="67">
        <v>4.99</v>
      </c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5"/>
      <c r="AC77" s="65"/>
      <c r="AD77" s="65"/>
      <c r="AE77" s="65"/>
    </row>
    <row r="78" ht="31" customHeight="true" spans="1:31">
      <c r="A78" s="51"/>
      <c r="B78" s="48"/>
      <c r="C78" s="48" t="s">
        <v>87</v>
      </c>
      <c r="D78" s="48" t="s">
        <v>93</v>
      </c>
      <c r="E78" s="48" t="s">
        <v>94</v>
      </c>
      <c r="F78" s="48">
        <v>31099</v>
      </c>
      <c r="G78" s="48">
        <v>2024.9</v>
      </c>
      <c r="H78" s="48">
        <v>2024.12</v>
      </c>
      <c r="I78" s="63">
        <v>5</v>
      </c>
      <c r="J78" s="65" t="s">
        <v>90</v>
      </c>
      <c r="K78" s="65"/>
      <c r="L78" s="65"/>
      <c r="M78" s="65"/>
      <c r="N78" s="65"/>
      <c r="O78" s="67">
        <f t="shared" si="6"/>
        <v>3.745</v>
      </c>
      <c r="P78" s="67">
        <f t="shared" si="7"/>
        <v>3.745</v>
      </c>
      <c r="Q78" s="67">
        <f>37450/10000</f>
        <v>3.745</v>
      </c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5"/>
      <c r="AC78" s="65"/>
      <c r="AD78" s="65"/>
      <c r="AE78" s="65"/>
    </row>
    <row r="79" ht="26" customHeight="true" spans="1:31">
      <c r="A79" s="76">
        <v>602017</v>
      </c>
      <c r="B79" s="52" t="s">
        <v>155</v>
      </c>
      <c r="C79" s="48" t="s">
        <v>87</v>
      </c>
      <c r="D79" s="48" t="s">
        <v>88</v>
      </c>
      <c r="E79" s="48" t="s">
        <v>89</v>
      </c>
      <c r="F79" s="48">
        <v>31099</v>
      </c>
      <c r="G79" s="48">
        <v>2024.9</v>
      </c>
      <c r="H79" s="48">
        <v>2024.12</v>
      </c>
      <c r="I79" s="63">
        <v>15</v>
      </c>
      <c r="J79" s="65" t="s">
        <v>90</v>
      </c>
      <c r="K79" s="65"/>
      <c r="L79" s="65"/>
      <c r="M79" s="65"/>
      <c r="N79" s="65"/>
      <c r="O79" s="67">
        <f t="shared" si="6"/>
        <v>7.29</v>
      </c>
      <c r="P79" s="67">
        <f t="shared" si="7"/>
        <v>7.29</v>
      </c>
      <c r="Q79" s="67">
        <v>7.29</v>
      </c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5"/>
      <c r="AC79" s="65"/>
      <c r="AD79" s="65"/>
      <c r="AE79" s="65"/>
    </row>
    <row r="80" ht="26" customHeight="true" spans="1:31">
      <c r="A80" s="77"/>
      <c r="B80" s="52"/>
      <c r="C80" s="48" t="s">
        <v>87</v>
      </c>
      <c r="D80" s="48" t="s">
        <v>93</v>
      </c>
      <c r="E80" s="48" t="s">
        <v>94</v>
      </c>
      <c r="F80" s="48">
        <v>31099</v>
      </c>
      <c r="G80" s="48">
        <v>2024.9</v>
      </c>
      <c r="H80" s="48">
        <v>2024.12</v>
      </c>
      <c r="I80" s="63">
        <v>1</v>
      </c>
      <c r="J80" s="65" t="s">
        <v>90</v>
      </c>
      <c r="K80" s="65"/>
      <c r="L80" s="65"/>
      <c r="M80" s="65"/>
      <c r="N80" s="65"/>
      <c r="O80" s="67">
        <f t="shared" si="6"/>
        <v>0.685</v>
      </c>
      <c r="P80" s="67">
        <f t="shared" si="7"/>
        <v>0.685</v>
      </c>
      <c r="Q80" s="67">
        <v>0.685</v>
      </c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5"/>
      <c r="AC80" s="65"/>
      <c r="AD80" s="65"/>
      <c r="AE80" s="65"/>
    </row>
  </sheetData>
  <autoFilter ref="A7:AL80">
    <extLst/>
  </autoFilter>
  <mergeCells count="45">
    <mergeCell ref="B1:E1"/>
    <mergeCell ref="A2:AE2"/>
    <mergeCell ref="AB3:AC3"/>
    <mergeCell ref="O4:AB4"/>
    <mergeCell ref="P5:R5"/>
    <mergeCell ref="W5:AA5"/>
    <mergeCell ref="A4:A6"/>
    <mergeCell ref="A8:A18"/>
    <mergeCell ref="A21:A22"/>
    <mergeCell ref="A23:A71"/>
    <mergeCell ref="A72:A73"/>
    <mergeCell ref="A74:A75"/>
    <mergeCell ref="A77:A78"/>
    <mergeCell ref="A79:A80"/>
    <mergeCell ref="B4:B6"/>
    <mergeCell ref="B8:B12"/>
    <mergeCell ref="B13:B18"/>
    <mergeCell ref="B21:B22"/>
    <mergeCell ref="B23:B52"/>
    <mergeCell ref="B53:B71"/>
    <mergeCell ref="B72:B73"/>
    <mergeCell ref="B74:B75"/>
    <mergeCell ref="B77:B78"/>
    <mergeCell ref="B79:B80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5:O6"/>
    <mergeCell ref="S5:S6"/>
    <mergeCell ref="T5:T6"/>
    <mergeCell ref="U5:U6"/>
    <mergeCell ref="V5:V6"/>
    <mergeCell ref="AB5:AB6"/>
    <mergeCell ref="AC5:AC6"/>
    <mergeCell ref="AD5:AD6"/>
    <mergeCell ref="AE4:AE6"/>
  </mergeCells>
  <pageMargins left="0.629861111111111" right="0.156944444444444" top="1" bottom="1" header="0.5" footer="0.5"/>
  <pageSetup paperSize="9" scale="61" firstPageNumber="8" fitToHeight="0" orientation="portrait" useFirstPageNumber="true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workbookViewId="0">
      <selection activeCell="G8" sqref="G8"/>
    </sheetView>
  </sheetViews>
  <sheetFormatPr defaultColWidth="9" defaultRowHeight="15.75"/>
  <cols>
    <col min="1" max="1" width="5.875" style="22" customWidth="true"/>
    <col min="2" max="2" width="8.125" style="22" customWidth="true"/>
    <col min="3" max="3" width="14.25" style="23" customWidth="true"/>
    <col min="4" max="4" width="10" style="22" customWidth="true"/>
    <col min="5" max="5" width="14" style="22" customWidth="true"/>
    <col min="6" max="6" width="15.875" style="22" customWidth="true"/>
    <col min="7" max="9" width="10" style="22" customWidth="true"/>
    <col min="10" max="10" width="11" style="22" customWidth="true"/>
    <col min="11" max="11" width="10.875" style="22" customWidth="true"/>
    <col min="12" max="12" width="7.625" style="22" customWidth="true"/>
    <col min="13" max="13" width="8.25" style="22" customWidth="true"/>
    <col min="14" max="14" width="8.125" style="22" customWidth="true"/>
    <col min="15" max="15" width="9.375" style="22" customWidth="true"/>
    <col min="16" max="16" width="7.75" style="22" customWidth="true"/>
    <col min="17" max="18" width="9" style="22" hidden="true" customWidth="true"/>
    <col min="19" max="19" width="18.5" style="22" hidden="true" customWidth="true"/>
    <col min="20" max="16384" width="9" style="22"/>
  </cols>
  <sheetData>
    <row r="1" ht="18.75" spans="1:2">
      <c r="A1" s="24" t="s">
        <v>156</v>
      </c>
      <c r="B1" s="24"/>
    </row>
    <row r="2" s="22" customFormat="true" ht="20.25" spans="1:19">
      <c r="A2" s="25" t="s">
        <v>157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="22" customFormat="true" ht="22" customHeight="true" spans="1:19">
      <c r="A3" s="26"/>
      <c r="B3" s="27"/>
      <c r="C3" s="28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33" t="s">
        <v>21</v>
      </c>
      <c r="Q3" s="27"/>
      <c r="R3" s="27"/>
      <c r="S3" s="33" t="s">
        <v>21</v>
      </c>
    </row>
    <row r="4" s="22" customFormat="true" ht="19" customHeight="true" spans="1:19">
      <c r="A4" s="29" t="s">
        <v>158</v>
      </c>
      <c r="B4" s="13" t="s">
        <v>159</v>
      </c>
      <c r="C4" s="13" t="s">
        <v>160</v>
      </c>
      <c r="D4" s="29" t="s">
        <v>161</v>
      </c>
      <c r="E4" s="29"/>
      <c r="F4" s="29"/>
      <c r="G4" s="29"/>
      <c r="H4" s="29"/>
      <c r="I4" s="29"/>
      <c r="J4" s="13" t="s">
        <v>162</v>
      </c>
      <c r="K4" s="13"/>
      <c r="L4" s="13"/>
      <c r="M4" s="13"/>
      <c r="N4" s="13"/>
      <c r="O4" s="13"/>
      <c r="P4" s="13"/>
      <c r="Q4" s="13" t="s">
        <v>163</v>
      </c>
      <c r="R4" s="13" t="s">
        <v>164</v>
      </c>
      <c r="S4" s="13" t="s">
        <v>165</v>
      </c>
    </row>
    <row r="5" s="22" customFormat="true" ht="20" customHeight="true" spans="1:19">
      <c r="A5" s="29"/>
      <c r="B5" s="13"/>
      <c r="C5" s="13"/>
      <c r="D5" s="13" t="s">
        <v>166</v>
      </c>
      <c r="E5" s="13" t="s">
        <v>167</v>
      </c>
      <c r="F5" s="13" t="s">
        <v>168</v>
      </c>
      <c r="G5" s="13" t="s">
        <v>169</v>
      </c>
      <c r="H5" s="13"/>
      <c r="I5" s="13"/>
      <c r="J5" s="13" t="s">
        <v>170</v>
      </c>
      <c r="K5" s="13" t="s">
        <v>38</v>
      </c>
      <c r="L5" s="13" t="s">
        <v>171</v>
      </c>
      <c r="M5" s="13" t="s">
        <v>172</v>
      </c>
      <c r="N5" s="13" t="s">
        <v>173</v>
      </c>
      <c r="O5" s="13"/>
      <c r="P5" s="13"/>
      <c r="Q5" s="13"/>
      <c r="R5" s="13"/>
      <c r="S5" s="13"/>
    </row>
    <row r="6" s="22" customFormat="true" ht="46" customHeight="true" spans="1:19">
      <c r="A6" s="29"/>
      <c r="B6" s="13"/>
      <c r="C6" s="13"/>
      <c r="D6" s="13"/>
      <c r="E6" s="13"/>
      <c r="F6" s="13"/>
      <c r="G6" s="13" t="s">
        <v>174</v>
      </c>
      <c r="H6" s="13" t="s">
        <v>175</v>
      </c>
      <c r="I6" s="13" t="s">
        <v>176</v>
      </c>
      <c r="J6" s="13"/>
      <c r="K6" s="13"/>
      <c r="L6" s="13"/>
      <c r="M6" s="13"/>
      <c r="N6" s="13" t="s">
        <v>16</v>
      </c>
      <c r="O6" s="13" t="s">
        <v>177</v>
      </c>
      <c r="P6" s="13" t="s">
        <v>178</v>
      </c>
      <c r="Q6" s="13"/>
      <c r="R6" s="13"/>
      <c r="S6" s="13"/>
    </row>
    <row r="7" ht="28.5" spans="1:16">
      <c r="A7" s="30">
        <v>1</v>
      </c>
      <c r="B7" s="31">
        <v>602001</v>
      </c>
      <c r="C7" s="31" t="s">
        <v>179</v>
      </c>
      <c r="D7" s="31" t="s">
        <v>180</v>
      </c>
      <c r="E7" s="31" t="s">
        <v>181</v>
      </c>
      <c r="F7" s="31" t="s">
        <v>182</v>
      </c>
      <c r="G7" s="30"/>
      <c r="H7" s="30"/>
      <c r="I7" s="30"/>
      <c r="J7" s="31">
        <f>K7+L7+M7+N7</f>
        <v>28</v>
      </c>
      <c r="K7" s="31">
        <v>28</v>
      </c>
      <c r="L7" s="31"/>
      <c r="M7" s="31"/>
      <c r="N7" s="31">
        <f>O7+P7</f>
        <v>0</v>
      </c>
      <c r="O7" s="31"/>
      <c r="P7" s="30"/>
    </row>
    <row r="8" ht="57" spans="1:16">
      <c r="A8" s="30">
        <v>2</v>
      </c>
      <c r="B8" s="32">
        <v>602001</v>
      </c>
      <c r="C8" s="31" t="s">
        <v>183</v>
      </c>
      <c r="D8" s="31" t="s">
        <v>184</v>
      </c>
      <c r="E8" s="31" t="s">
        <v>185</v>
      </c>
      <c r="F8" s="31" t="s">
        <v>62</v>
      </c>
      <c r="G8" s="30"/>
      <c r="H8" s="30"/>
      <c r="I8" s="30"/>
      <c r="J8" s="31">
        <v>140</v>
      </c>
      <c r="K8" s="31"/>
      <c r="L8" s="31"/>
      <c r="M8" s="31"/>
      <c r="N8" s="31">
        <v>140</v>
      </c>
      <c r="O8" s="31">
        <v>140</v>
      </c>
      <c r="P8" s="30"/>
    </row>
    <row r="9" ht="28.5" spans="1:16">
      <c r="A9" s="30">
        <v>3</v>
      </c>
      <c r="B9" s="32">
        <v>602001</v>
      </c>
      <c r="C9" s="31" t="s">
        <v>183</v>
      </c>
      <c r="D9" s="31" t="s">
        <v>186</v>
      </c>
      <c r="E9" s="31" t="s">
        <v>185</v>
      </c>
      <c r="F9" s="31" t="s">
        <v>187</v>
      </c>
      <c r="G9" s="31"/>
      <c r="H9" s="31"/>
      <c r="I9" s="31"/>
      <c r="J9" s="31">
        <v>40</v>
      </c>
      <c r="K9" s="31">
        <v>40</v>
      </c>
      <c r="L9" s="31"/>
      <c r="M9" s="31"/>
      <c r="N9" s="31"/>
      <c r="O9" s="31"/>
      <c r="P9" s="34"/>
    </row>
    <row r="10" ht="71.25" spans="1:16">
      <c r="A10" s="30">
        <v>4</v>
      </c>
      <c r="B10" s="32">
        <v>602001</v>
      </c>
      <c r="C10" s="31" t="s">
        <v>183</v>
      </c>
      <c r="D10" s="31" t="s">
        <v>188</v>
      </c>
      <c r="E10" s="31" t="s">
        <v>185</v>
      </c>
      <c r="F10" s="31" t="s">
        <v>189</v>
      </c>
      <c r="G10" s="31"/>
      <c r="H10" s="31"/>
      <c r="I10" s="31"/>
      <c r="J10" s="31">
        <v>30</v>
      </c>
      <c r="K10" s="31">
        <v>30</v>
      </c>
      <c r="L10" s="31"/>
      <c r="M10" s="31"/>
      <c r="N10" s="31"/>
      <c r="O10" s="31"/>
      <c r="P10" s="34"/>
    </row>
    <row r="11" ht="28.5" spans="1:16">
      <c r="A11" s="30">
        <v>5</v>
      </c>
      <c r="B11" s="32">
        <v>602001</v>
      </c>
      <c r="C11" s="31" t="s">
        <v>183</v>
      </c>
      <c r="D11" s="31" t="s">
        <v>190</v>
      </c>
      <c r="E11" s="31" t="s">
        <v>185</v>
      </c>
      <c r="F11" s="31" t="s">
        <v>191</v>
      </c>
      <c r="G11" s="31"/>
      <c r="H11" s="31"/>
      <c r="I11" s="31"/>
      <c r="J11" s="31">
        <v>30</v>
      </c>
      <c r="K11" s="31">
        <v>30</v>
      </c>
      <c r="L11" s="31"/>
      <c r="M11" s="31"/>
      <c r="N11" s="31"/>
      <c r="O11" s="31"/>
      <c r="P11" s="34"/>
    </row>
    <row r="12" ht="42.75" spans="1:16">
      <c r="A12" s="30">
        <v>6</v>
      </c>
      <c r="B12" s="32">
        <v>602001</v>
      </c>
      <c r="C12" s="31" t="s">
        <v>183</v>
      </c>
      <c r="D12" s="31" t="s">
        <v>192</v>
      </c>
      <c r="E12" s="31" t="s">
        <v>185</v>
      </c>
      <c r="F12" s="31" t="s">
        <v>193</v>
      </c>
      <c r="G12" s="31"/>
      <c r="H12" s="31"/>
      <c r="I12" s="31"/>
      <c r="J12" s="31">
        <v>10</v>
      </c>
      <c r="K12" s="31">
        <v>10</v>
      </c>
      <c r="L12" s="31"/>
      <c r="M12" s="31"/>
      <c r="N12" s="31"/>
      <c r="O12" s="31"/>
      <c r="P12" s="30"/>
    </row>
    <row r="13" ht="28.5" spans="1:16">
      <c r="A13" s="30">
        <v>7</v>
      </c>
      <c r="B13" s="32">
        <v>602001</v>
      </c>
      <c r="C13" s="31" t="s">
        <v>183</v>
      </c>
      <c r="D13" s="31" t="s">
        <v>194</v>
      </c>
      <c r="E13" s="31" t="s">
        <v>185</v>
      </c>
      <c r="F13" s="31" t="s">
        <v>195</v>
      </c>
      <c r="G13" s="31"/>
      <c r="H13" s="31"/>
      <c r="I13" s="31"/>
      <c r="J13" s="31">
        <v>30</v>
      </c>
      <c r="K13" s="31">
        <v>30</v>
      </c>
      <c r="L13" s="31"/>
      <c r="M13" s="31"/>
      <c r="N13" s="31"/>
      <c r="O13" s="31"/>
      <c r="P13" s="30"/>
    </row>
    <row r="14" ht="42.75" spans="1:16">
      <c r="A14" s="30">
        <v>8</v>
      </c>
      <c r="B14" s="32">
        <v>602001</v>
      </c>
      <c r="C14" s="31" t="s">
        <v>183</v>
      </c>
      <c r="D14" s="31" t="s">
        <v>196</v>
      </c>
      <c r="E14" s="31" t="s">
        <v>185</v>
      </c>
      <c r="F14" s="31" t="s">
        <v>65</v>
      </c>
      <c r="G14" s="31"/>
      <c r="H14" s="31" t="s">
        <v>197</v>
      </c>
      <c r="I14" s="31"/>
      <c r="J14" s="31">
        <v>722</v>
      </c>
      <c r="K14" s="31">
        <v>722</v>
      </c>
      <c r="L14" s="31"/>
      <c r="M14" s="31"/>
      <c r="N14" s="31"/>
      <c r="O14" s="31"/>
      <c r="P14" s="30"/>
    </row>
    <row r="15" ht="85.5" spans="1:16">
      <c r="A15" s="30">
        <v>9</v>
      </c>
      <c r="B15" s="32">
        <v>602001</v>
      </c>
      <c r="C15" s="31" t="s">
        <v>183</v>
      </c>
      <c r="D15" s="31" t="s">
        <v>198</v>
      </c>
      <c r="E15" s="31" t="s">
        <v>67</v>
      </c>
      <c r="F15" s="31" t="s">
        <v>66</v>
      </c>
      <c r="G15" s="31"/>
      <c r="H15" s="31"/>
      <c r="I15" s="31"/>
      <c r="J15" s="31">
        <f t="shared" ref="J15:J18" si="0">K15+L15+M15+N15</f>
        <v>150</v>
      </c>
      <c r="K15" s="31">
        <v>150</v>
      </c>
      <c r="L15" s="31"/>
      <c r="M15" s="31"/>
      <c r="N15" s="31"/>
      <c r="O15" s="31"/>
      <c r="P15" s="30"/>
    </row>
    <row r="16" ht="57" spans="1:16">
      <c r="A16" s="30">
        <v>10</v>
      </c>
      <c r="B16" s="32">
        <v>602001</v>
      </c>
      <c r="C16" s="31" t="s">
        <v>183</v>
      </c>
      <c r="D16" s="31" t="s">
        <v>199</v>
      </c>
      <c r="E16" s="31" t="s">
        <v>200</v>
      </c>
      <c r="F16" s="31" t="s">
        <v>201</v>
      </c>
      <c r="G16" s="31"/>
      <c r="H16" s="31"/>
      <c r="I16" s="31"/>
      <c r="J16" s="31">
        <f t="shared" si="0"/>
        <v>50</v>
      </c>
      <c r="K16" s="31">
        <v>50</v>
      </c>
      <c r="L16" s="31"/>
      <c r="M16" s="31"/>
      <c r="N16" s="31">
        <f t="shared" ref="N16:N18" si="1">O16+P16</f>
        <v>0</v>
      </c>
      <c r="O16" s="31">
        <v>0</v>
      </c>
      <c r="P16" s="30"/>
    </row>
    <row r="17" ht="28.5" spans="1:16">
      <c r="A17" s="30">
        <v>11</v>
      </c>
      <c r="B17" s="32">
        <v>602001</v>
      </c>
      <c r="C17" s="31" t="s">
        <v>183</v>
      </c>
      <c r="D17" s="31" t="s">
        <v>202</v>
      </c>
      <c r="E17" s="31" t="s">
        <v>203</v>
      </c>
      <c r="F17" s="31" t="s">
        <v>204</v>
      </c>
      <c r="G17" s="31"/>
      <c r="H17" s="31"/>
      <c r="I17" s="31"/>
      <c r="J17" s="31">
        <f t="shared" si="0"/>
        <v>50</v>
      </c>
      <c r="K17" s="31">
        <v>50</v>
      </c>
      <c r="L17" s="31"/>
      <c r="M17" s="31"/>
      <c r="N17" s="31">
        <f t="shared" si="1"/>
        <v>0</v>
      </c>
      <c r="O17" s="31">
        <v>0</v>
      </c>
      <c r="P17" s="30"/>
    </row>
    <row r="18" ht="28.5" spans="1:16">
      <c r="A18" s="30">
        <v>12</v>
      </c>
      <c r="B18" s="32">
        <v>602001</v>
      </c>
      <c r="C18" s="31" t="s">
        <v>183</v>
      </c>
      <c r="D18" s="31" t="s">
        <v>202</v>
      </c>
      <c r="E18" s="31" t="s">
        <v>203</v>
      </c>
      <c r="F18" s="31" t="s">
        <v>205</v>
      </c>
      <c r="G18" s="31"/>
      <c r="H18" s="31"/>
      <c r="I18" s="31"/>
      <c r="J18" s="31">
        <f t="shared" si="0"/>
        <v>37</v>
      </c>
      <c r="K18" s="31">
        <v>37</v>
      </c>
      <c r="L18" s="31"/>
      <c r="M18" s="31"/>
      <c r="N18" s="31">
        <f t="shared" si="1"/>
        <v>0</v>
      </c>
      <c r="O18" s="31">
        <v>0</v>
      </c>
      <c r="P18" s="30"/>
    </row>
    <row r="19" ht="57" spans="1:16">
      <c r="A19" s="30">
        <v>13</v>
      </c>
      <c r="B19" s="32">
        <v>602001</v>
      </c>
      <c r="C19" s="31" t="s">
        <v>183</v>
      </c>
      <c r="D19" s="31" t="s">
        <v>206</v>
      </c>
      <c r="E19" s="31" t="s">
        <v>71</v>
      </c>
      <c r="F19" s="31" t="s">
        <v>70</v>
      </c>
      <c r="G19" s="31"/>
      <c r="H19" s="31"/>
      <c r="I19" s="31"/>
      <c r="J19" s="31">
        <v>300</v>
      </c>
      <c r="K19" s="31">
        <v>300</v>
      </c>
      <c r="L19" s="31"/>
      <c r="M19" s="31"/>
      <c r="N19" s="31"/>
      <c r="O19" s="31"/>
      <c r="P19" s="31"/>
    </row>
    <row r="20" ht="28.5" spans="1:16">
      <c r="A20" s="30">
        <v>14</v>
      </c>
      <c r="B20" s="32">
        <v>602001</v>
      </c>
      <c r="C20" s="31" t="s">
        <v>183</v>
      </c>
      <c r="D20" s="31" t="s">
        <v>207</v>
      </c>
      <c r="E20" s="31" t="s">
        <v>208</v>
      </c>
      <c r="F20" s="31" t="s">
        <v>209</v>
      </c>
      <c r="G20" s="31"/>
      <c r="H20" s="31"/>
      <c r="I20" s="31"/>
      <c r="J20" s="31">
        <v>30</v>
      </c>
      <c r="K20" s="31">
        <v>30</v>
      </c>
      <c r="L20" s="31"/>
      <c r="M20" s="31"/>
      <c r="N20" s="31"/>
      <c r="O20" s="31"/>
      <c r="P20" s="31"/>
    </row>
    <row r="21" ht="85.5" spans="1:16">
      <c r="A21" s="30">
        <v>15</v>
      </c>
      <c r="B21" s="32">
        <v>602001</v>
      </c>
      <c r="C21" s="31" t="s">
        <v>183</v>
      </c>
      <c r="D21" s="31" t="s">
        <v>210</v>
      </c>
      <c r="E21" s="31" t="s">
        <v>74</v>
      </c>
      <c r="F21" s="31" t="s">
        <v>73</v>
      </c>
      <c r="G21" s="31"/>
      <c r="H21" s="31"/>
      <c r="I21" s="31"/>
      <c r="J21" s="31">
        <v>125</v>
      </c>
      <c r="K21" s="31">
        <v>125</v>
      </c>
      <c r="L21" s="31"/>
      <c r="M21" s="31"/>
      <c r="N21" s="31"/>
      <c r="O21" s="31"/>
      <c r="P21" s="31"/>
    </row>
    <row r="22" ht="28.5" spans="1:16">
      <c r="A22" s="30">
        <v>16</v>
      </c>
      <c r="B22" s="32">
        <v>602001</v>
      </c>
      <c r="C22" s="31" t="s">
        <v>183</v>
      </c>
      <c r="D22" s="31" t="s">
        <v>211</v>
      </c>
      <c r="E22" s="31" t="s">
        <v>212</v>
      </c>
      <c r="F22" s="31" t="s">
        <v>213</v>
      </c>
      <c r="G22" s="31"/>
      <c r="H22" s="31"/>
      <c r="I22" s="31"/>
      <c r="J22" s="31">
        <v>60</v>
      </c>
      <c r="K22" s="31">
        <v>60</v>
      </c>
      <c r="L22" s="31"/>
      <c r="M22" s="31"/>
      <c r="N22" s="31"/>
      <c r="O22" s="31"/>
      <c r="P22" s="31"/>
    </row>
    <row r="23" ht="28.5" spans="1:16">
      <c r="A23" s="30">
        <v>17</v>
      </c>
      <c r="B23" s="32">
        <v>602001</v>
      </c>
      <c r="C23" s="31" t="s">
        <v>183</v>
      </c>
      <c r="D23" s="31" t="s">
        <v>210</v>
      </c>
      <c r="E23" s="31" t="s">
        <v>214</v>
      </c>
      <c r="F23" s="31" t="s">
        <v>215</v>
      </c>
      <c r="G23" s="31"/>
      <c r="H23" s="31"/>
      <c r="I23" s="31"/>
      <c r="J23" s="31">
        <v>15</v>
      </c>
      <c r="K23" s="31">
        <v>15</v>
      </c>
      <c r="L23" s="31"/>
      <c r="M23" s="31"/>
      <c r="N23" s="31"/>
      <c r="O23" s="31"/>
      <c r="P23" s="31"/>
    </row>
    <row r="24" ht="28.5" spans="1:16">
      <c r="A24" s="31">
        <v>18</v>
      </c>
      <c r="B24" s="31">
        <v>602001</v>
      </c>
      <c r="C24" s="31" t="s">
        <v>183</v>
      </c>
      <c r="D24" s="31" t="s">
        <v>216</v>
      </c>
      <c r="E24" s="31" t="s">
        <v>217</v>
      </c>
      <c r="F24" s="31" t="s">
        <v>76</v>
      </c>
      <c r="G24" s="31"/>
      <c r="H24" s="31"/>
      <c r="I24" s="31"/>
      <c r="J24" s="31">
        <v>100</v>
      </c>
      <c r="K24" s="31">
        <v>100</v>
      </c>
      <c r="L24" s="31"/>
      <c r="M24" s="31"/>
      <c r="N24" s="31"/>
      <c r="O24" s="31"/>
      <c r="P24" s="31"/>
    </row>
    <row r="25" ht="57" spans="1:16">
      <c r="A25" s="30">
        <v>19</v>
      </c>
      <c r="B25" s="32">
        <v>602001</v>
      </c>
      <c r="C25" s="31" t="s">
        <v>183</v>
      </c>
      <c r="D25" s="31" t="s">
        <v>218</v>
      </c>
      <c r="E25" s="31" t="s">
        <v>219</v>
      </c>
      <c r="F25" s="31" t="s">
        <v>78</v>
      </c>
      <c r="G25" s="31"/>
      <c r="H25" s="31"/>
      <c r="I25" s="31"/>
      <c r="J25" s="31">
        <v>1500</v>
      </c>
      <c r="K25" s="31">
        <v>1500</v>
      </c>
      <c r="L25" s="31"/>
      <c r="M25" s="31"/>
      <c r="N25" s="31"/>
      <c r="O25" s="31"/>
      <c r="P25" s="30"/>
    </row>
  </sheetData>
  <autoFilter ref="A6:IV6">
    <extLst/>
  </autoFilter>
  <mergeCells count="19">
    <mergeCell ref="A1:B1"/>
    <mergeCell ref="A2:S2"/>
    <mergeCell ref="D4:I4"/>
    <mergeCell ref="J4:P4"/>
    <mergeCell ref="G5:I5"/>
    <mergeCell ref="N5:P5"/>
    <mergeCell ref="A4:A6"/>
    <mergeCell ref="B4:B6"/>
    <mergeCell ref="C4:C6"/>
    <mergeCell ref="D5:D6"/>
    <mergeCell ref="E5:E6"/>
    <mergeCell ref="F5:F6"/>
    <mergeCell ref="J5:J6"/>
    <mergeCell ref="K5:K6"/>
    <mergeCell ref="L5:L6"/>
    <mergeCell ref="M5:M6"/>
    <mergeCell ref="Q4:Q6"/>
    <mergeCell ref="R4:R6"/>
    <mergeCell ref="S4:S6"/>
  </mergeCells>
  <pageMargins left="0.590277777777778" right="0.314583333333333" top="0.629861111111111" bottom="0.629861111111111" header="0.5" footer="0.5"/>
  <pageSetup paperSize="9" scale="80" firstPageNumber="41" orientation="landscape" useFirstPageNumber="true" horizontalDpi="60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7"/>
  <sheetViews>
    <sheetView tabSelected="1" workbookViewId="0">
      <selection activeCell="D20" sqref="D20"/>
    </sheetView>
  </sheetViews>
  <sheetFormatPr defaultColWidth="9" defaultRowHeight="15.75"/>
  <cols>
    <col min="1" max="1" width="9.75" style="5" customWidth="true"/>
    <col min="2" max="2" width="26" style="5" customWidth="true"/>
    <col min="3" max="3" width="12.875" style="6"/>
    <col min="4" max="4" width="11.375" style="6"/>
    <col min="5" max="5" width="11.625" style="6" customWidth="true"/>
    <col min="6" max="6" width="10.5" style="6" customWidth="true"/>
    <col min="7" max="7" width="9.375" style="6" customWidth="true"/>
    <col min="8" max="8" width="10.75" style="6" customWidth="true"/>
    <col min="9" max="9" width="9.125" style="6" customWidth="true"/>
    <col min="10" max="10" width="6.125" style="6" customWidth="true"/>
    <col min="11" max="11" width="9.125" style="6" customWidth="true"/>
    <col min="12" max="12" width="12.875" style="6"/>
    <col min="13" max="13" width="6.875" style="5" customWidth="true"/>
    <col min="14" max="16384" width="9" style="5"/>
  </cols>
  <sheetData>
    <row r="1" s="1" customFormat="true" ht="23" customHeight="true" spans="1:12">
      <c r="A1" s="7" t="s">
        <v>220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true" ht="34" customHeight="true" spans="1:13">
      <c r="A2" s="9" t="s">
        <v>221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9"/>
    </row>
    <row r="3" s="1" customFormat="true" spans="1:13">
      <c r="A3" s="11"/>
      <c r="B3" s="11"/>
      <c r="C3" s="12"/>
      <c r="D3" s="8"/>
      <c r="E3" s="8"/>
      <c r="F3" s="8"/>
      <c r="G3" s="8"/>
      <c r="H3" s="8"/>
      <c r="I3" s="8"/>
      <c r="J3" s="8"/>
      <c r="K3" s="8"/>
      <c r="L3" s="20"/>
      <c r="M3" s="21"/>
    </row>
    <row r="4" s="2" customFormat="true" ht="17.25" customHeight="true" spans="1:13">
      <c r="A4" s="13" t="s">
        <v>222</v>
      </c>
      <c r="B4" s="13" t="s">
        <v>223</v>
      </c>
      <c r="C4" s="14" t="s">
        <v>224</v>
      </c>
      <c r="D4" s="14"/>
      <c r="E4" s="14"/>
      <c r="F4" s="14"/>
      <c r="G4" s="14"/>
      <c r="H4" s="14"/>
      <c r="I4" s="14"/>
      <c r="J4" s="14"/>
      <c r="K4" s="14"/>
      <c r="L4" s="14"/>
      <c r="M4" s="13" t="s">
        <v>10</v>
      </c>
    </row>
    <row r="5" s="2" customFormat="true" ht="17.25" customHeight="true" spans="1:13">
      <c r="A5" s="13"/>
      <c r="B5" s="13"/>
      <c r="C5" s="14" t="s">
        <v>170</v>
      </c>
      <c r="D5" s="14" t="s">
        <v>225</v>
      </c>
      <c r="E5" s="14"/>
      <c r="F5" s="14"/>
      <c r="G5" s="14"/>
      <c r="H5" s="14" t="s">
        <v>226</v>
      </c>
      <c r="I5" s="14"/>
      <c r="J5" s="14" t="s">
        <v>227</v>
      </c>
      <c r="K5" s="14"/>
      <c r="L5" s="14" t="s">
        <v>228</v>
      </c>
      <c r="M5" s="13"/>
    </row>
    <row r="6" s="2" customFormat="true" ht="17.25" customHeight="true" spans="1:13">
      <c r="A6" s="13"/>
      <c r="B6" s="13"/>
      <c r="C6" s="14"/>
      <c r="D6" s="14" t="s">
        <v>16</v>
      </c>
      <c r="E6" s="14" t="s">
        <v>229</v>
      </c>
      <c r="F6" s="14"/>
      <c r="G6" s="14" t="s">
        <v>230</v>
      </c>
      <c r="H6" s="14"/>
      <c r="I6" s="14"/>
      <c r="J6" s="14"/>
      <c r="K6" s="14"/>
      <c r="L6" s="14"/>
      <c r="M6" s="13"/>
    </row>
    <row r="7" s="2" customFormat="true" ht="23" customHeight="true" spans="1:13">
      <c r="A7" s="13"/>
      <c r="B7" s="13"/>
      <c r="C7" s="14" t="s">
        <v>231</v>
      </c>
      <c r="D7" s="14" t="s">
        <v>231</v>
      </c>
      <c r="E7" s="14" t="s">
        <v>232</v>
      </c>
      <c r="F7" s="14" t="s">
        <v>231</v>
      </c>
      <c r="G7" s="14" t="s">
        <v>231</v>
      </c>
      <c r="H7" s="14" t="s">
        <v>232</v>
      </c>
      <c r="I7" s="14" t="s">
        <v>231</v>
      </c>
      <c r="J7" s="14" t="s">
        <v>233</v>
      </c>
      <c r="K7" s="14" t="s">
        <v>231</v>
      </c>
      <c r="L7" s="14" t="s">
        <v>231</v>
      </c>
      <c r="M7" s="13"/>
    </row>
    <row r="8" s="2" customFormat="true" ht="24" customHeight="true" spans="1:13">
      <c r="A8" s="15">
        <v>602001</v>
      </c>
      <c r="B8" s="15" t="s">
        <v>234</v>
      </c>
      <c r="C8" s="16">
        <v>43.07</v>
      </c>
      <c r="D8" s="16"/>
      <c r="E8" s="16"/>
      <c r="F8" s="16"/>
      <c r="G8" s="16"/>
      <c r="H8" s="16"/>
      <c r="I8" s="16"/>
      <c r="J8" s="16"/>
      <c r="K8" s="16"/>
      <c r="L8" s="16">
        <v>43.07</v>
      </c>
      <c r="M8" s="15"/>
    </row>
    <row r="9" s="2" customFormat="true" ht="24" customHeight="true" spans="1:13">
      <c r="A9" s="15">
        <v>602005</v>
      </c>
      <c r="B9" s="15" t="s">
        <v>95</v>
      </c>
      <c r="C9" s="16">
        <v>127.34</v>
      </c>
      <c r="D9" s="16"/>
      <c r="E9" s="16"/>
      <c r="F9" s="16"/>
      <c r="G9" s="16"/>
      <c r="H9" s="16"/>
      <c r="I9" s="16"/>
      <c r="J9" s="16"/>
      <c r="K9" s="16"/>
      <c r="L9" s="16">
        <v>127.34</v>
      </c>
      <c r="M9" s="15"/>
    </row>
    <row r="10" s="3" customFormat="true" ht="24" customHeight="true" spans="1:13">
      <c r="A10" s="15">
        <v>602012</v>
      </c>
      <c r="B10" s="15" t="s">
        <v>235</v>
      </c>
      <c r="C10" s="16">
        <v>1.5</v>
      </c>
      <c r="D10" s="16"/>
      <c r="E10" s="16"/>
      <c r="F10" s="16"/>
      <c r="G10" s="16"/>
      <c r="H10" s="16"/>
      <c r="I10" s="16"/>
      <c r="J10" s="16"/>
      <c r="K10" s="16"/>
      <c r="L10" s="16">
        <v>1.5</v>
      </c>
      <c r="M10" s="15"/>
    </row>
    <row r="11" s="2" customFormat="true" ht="24" customHeight="true" spans="1:13">
      <c r="A11" s="15">
        <v>602013</v>
      </c>
      <c r="B11" s="15" t="s">
        <v>236</v>
      </c>
      <c r="C11" s="16">
        <v>21.24</v>
      </c>
      <c r="D11" s="16"/>
      <c r="E11" s="16"/>
      <c r="F11" s="16"/>
      <c r="G11" s="16"/>
      <c r="H11" s="16"/>
      <c r="I11" s="16"/>
      <c r="J11" s="16"/>
      <c r="K11" s="16"/>
      <c r="L11" s="16">
        <v>21.24</v>
      </c>
      <c r="M11" s="15"/>
    </row>
    <row r="12" s="2" customFormat="true" ht="24" customHeight="true" spans="1:13">
      <c r="A12" s="15">
        <v>602017</v>
      </c>
      <c r="B12" s="15" t="s">
        <v>155</v>
      </c>
      <c r="C12" s="16">
        <v>41.98</v>
      </c>
      <c r="D12" s="16"/>
      <c r="E12" s="16"/>
      <c r="F12" s="16"/>
      <c r="G12" s="16"/>
      <c r="H12" s="16"/>
      <c r="I12" s="16"/>
      <c r="J12" s="16"/>
      <c r="K12" s="16"/>
      <c r="L12" s="16">
        <v>41.98</v>
      </c>
      <c r="M12" s="15"/>
    </row>
    <row r="13" s="3" customFormat="true" ht="24" customHeight="true" spans="1:13">
      <c r="A13" s="17">
        <v>602002</v>
      </c>
      <c r="B13" s="18" t="s">
        <v>86</v>
      </c>
      <c r="C13" s="17">
        <v>7.97</v>
      </c>
      <c r="D13" s="18"/>
      <c r="E13" s="18"/>
      <c r="F13" s="18"/>
      <c r="G13" s="18"/>
      <c r="H13" s="18"/>
      <c r="I13" s="18"/>
      <c r="J13" s="18"/>
      <c r="K13" s="18"/>
      <c r="L13" s="17">
        <v>7.97</v>
      </c>
      <c r="M13" s="17"/>
    </row>
    <row r="14" s="3" customFormat="true" ht="24" customHeight="true" spans="1:13">
      <c r="A14" s="17">
        <v>602016</v>
      </c>
      <c r="B14" s="17" t="s">
        <v>154</v>
      </c>
      <c r="C14" s="17">
        <v>8.73</v>
      </c>
      <c r="D14" s="18"/>
      <c r="E14" s="18"/>
      <c r="F14" s="18"/>
      <c r="G14" s="18"/>
      <c r="H14" s="18"/>
      <c r="I14" s="18"/>
      <c r="J14" s="18"/>
      <c r="K14" s="18"/>
      <c r="L14" s="17">
        <v>8.73</v>
      </c>
      <c r="M14" s="17"/>
    </row>
    <row r="15" s="3" customFormat="true" ht="24" customHeight="true" spans="1:13">
      <c r="A15" s="19">
        <v>602008</v>
      </c>
      <c r="B15" s="17" t="s">
        <v>151</v>
      </c>
      <c r="C15" s="17">
        <v>3.47</v>
      </c>
      <c r="D15" s="18"/>
      <c r="E15" s="18"/>
      <c r="F15" s="18"/>
      <c r="G15" s="18"/>
      <c r="H15" s="18"/>
      <c r="I15" s="18"/>
      <c r="J15" s="18"/>
      <c r="K15" s="18"/>
      <c r="L15" s="17">
        <v>3.47</v>
      </c>
      <c r="M15" s="17"/>
    </row>
    <row r="16" s="3" customFormat="true" ht="24" customHeight="true" spans="1:13">
      <c r="A16" s="19">
        <v>602004</v>
      </c>
      <c r="B16" s="18" t="s">
        <v>92</v>
      </c>
      <c r="C16" s="17">
        <v>3.5</v>
      </c>
      <c r="D16" s="18"/>
      <c r="E16" s="18"/>
      <c r="F16" s="18"/>
      <c r="G16" s="18"/>
      <c r="H16" s="18"/>
      <c r="I16" s="18"/>
      <c r="J16" s="18"/>
      <c r="K16" s="18"/>
      <c r="L16" s="17">
        <v>3.5</v>
      </c>
      <c r="M16" s="17"/>
    </row>
    <row r="17" s="3" customFormat="true" ht="24" customHeight="true" spans="1:13">
      <c r="A17" s="17">
        <v>602015</v>
      </c>
      <c r="B17" s="18" t="s">
        <v>153</v>
      </c>
      <c r="C17" s="17">
        <v>3</v>
      </c>
      <c r="D17" s="18"/>
      <c r="E17" s="18"/>
      <c r="F17" s="18"/>
      <c r="G17" s="18"/>
      <c r="H17" s="18"/>
      <c r="I17" s="18"/>
      <c r="J17" s="18"/>
      <c r="K17" s="18"/>
      <c r="L17" s="17">
        <v>3</v>
      </c>
      <c r="M17" s="17"/>
    </row>
    <row r="18" s="3" customFormat="true" ht="24" customHeight="true" spans="1:13">
      <c r="A18" s="17">
        <v>602003</v>
      </c>
      <c r="B18" s="19" t="s">
        <v>237</v>
      </c>
      <c r="C18" s="17">
        <v>1</v>
      </c>
      <c r="D18" s="18"/>
      <c r="E18" s="18"/>
      <c r="F18" s="18"/>
      <c r="G18" s="18"/>
      <c r="H18" s="18"/>
      <c r="I18" s="18"/>
      <c r="J18" s="18"/>
      <c r="K18" s="18"/>
      <c r="L18" s="17">
        <v>1</v>
      </c>
      <c r="M18" s="17"/>
    </row>
    <row r="19" s="1" customFormat="true" spans="3:12"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="4" customFormat="true"/>
    <row r="21" s="4" customFormat="true"/>
    <row r="22" s="4" customFormat="true"/>
    <row r="23" s="4" customFormat="true"/>
    <row r="24" s="4" customFormat="true"/>
    <row r="25" s="4" customFormat="true"/>
    <row r="26" s="4" customFormat="true"/>
    <row r="27" s="4" customFormat="true"/>
    <row r="28" s="4" customFormat="true"/>
    <row r="29" s="4" customFormat="true"/>
    <row r="30" s="4" customFormat="true"/>
    <row r="31" s="4" customFormat="true"/>
    <row r="32" s="4" customFormat="true"/>
    <row r="33" s="4" customFormat="true"/>
    <row r="34" s="4" customFormat="true"/>
    <row r="35" s="4" customFormat="true"/>
    <row r="36" s="4" customFormat="true"/>
    <row r="37" s="4" customFormat="true"/>
    <row r="38" s="4" customFormat="true"/>
    <row r="39" s="4" customFormat="true"/>
    <row r="40" s="4" customFormat="true"/>
    <row r="41" s="4" customFormat="true"/>
    <row r="42" s="4" customFormat="true"/>
    <row r="43" s="4" customFormat="true"/>
    <row r="44" s="4" customFormat="true"/>
    <row r="45" s="4" customFormat="true"/>
    <row r="46" s="4" customFormat="true"/>
    <row r="47" s="4" customFormat="true"/>
    <row r="48" s="4" customFormat="true"/>
    <row r="49" s="4" customFormat="true"/>
    <row r="50" s="4" customFormat="true"/>
    <row r="51" s="4" customFormat="true"/>
    <row r="52" s="4" customFormat="true"/>
    <row r="53" s="4" customFormat="true"/>
    <row r="54" s="4" customFormat="true"/>
    <row r="55" s="4" customFormat="true"/>
    <row r="56" s="4" customFormat="true"/>
    <row r="57" s="4" customFormat="true"/>
    <row r="58" s="4" customFormat="true"/>
    <row r="59" s="4" customFormat="true"/>
    <row r="60" s="4" customFormat="true"/>
    <row r="61" s="4" customFormat="true"/>
    <row r="62" s="4" customFormat="true"/>
    <row r="63" s="4" customFormat="true"/>
    <row r="64" s="4" customFormat="true"/>
    <row r="65" s="4" customFormat="true"/>
    <row r="66" s="4" customFormat="true"/>
    <row r="67" s="4" customFormat="true"/>
    <row r="68" s="4" customFormat="true"/>
    <row r="69" s="4" customFormat="true"/>
    <row r="70" s="4" customFormat="true"/>
    <row r="71" s="4" customFormat="true"/>
    <row r="72" s="4" customFormat="true"/>
    <row r="73" s="4" customFormat="true"/>
    <row r="74" s="4" customFormat="true"/>
    <row r="75" s="4" customFormat="true"/>
    <row r="76" s="4" customFormat="true"/>
    <row r="77" s="4" customFormat="true"/>
    <row r="78" s="4" customFormat="true"/>
    <row r="79" s="4" customFormat="true"/>
    <row r="80" s="4" customFormat="true"/>
    <row r="81" s="4" customFormat="true"/>
    <row r="82" s="4" customFormat="true"/>
    <row r="83" s="4" customFormat="true"/>
    <row r="84" s="4" customFormat="true"/>
    <row r="85" s="4" customFormat="true"/>
    <row r="86" s="4" customFormat="true"/>
    <row r="87" s="4" customFormat="true"/>
  </sheetData>
  <autoFilter ref="A7:M18">
    <extLst/>
  </autoFilter>
  <mergeCells count="14">
    <mergeCell ref="A1:B1"/>
    <mergeCell ref="A2:M2"/>
    <mergeCell ref="A3:B3"/>
    <mergeCell ref="L3:M3"/>
    <mergeCell ref="C4:L4"/>
    <mergeCell ref="D5:G5"/>
    <mergeCell ref="E6:F6"/>
    <mergeCell ref="A4:A7"/>
    <mergeCell ref="B4:B7"/>
    <mergeCell ref="C5:C6"/>
    <mergeCell ref="L5:L6"/>
    <mergeCell ref="M4:M7"/>
    <mergeCell ref="H5:I6"/>
    <mergeCell ref="J5:K6"/>
  </mergeCells>
  <pageMargins left="0.751388888888889" right="0.354166666666667" top="0.432638888888889" bottom="0.393055555555556" header="0.5" footer="0.118055555555556"/>
  <pageSetup paperSize="9" scale="85" firstPageNumber="53" orientation="landscape" useFirstPageNumber="tru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</vt:lpstr>
      <vt:lpstr>3</vt:lpstr>
      <vt:lpstr>4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cp:lastModifiedBy>gg</cp:lastModifiedBy>
  <dcterms:created xsi:type="dcterms:W3CDTF">2024-11-12T00:14:00Z</dcterms:created>
  <dcterms:modified xsi:type="dcterms:W3CDTF">2024-11-29T14:53:57Z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KSOReadingLayout">
    <vt:bool>true</vt:bool>
  </property>
</Properties>
</file>